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نفايات 2025\"/>
    </mc:Choice>
  </mc:AlternateContent>
  <xr:revisionPtr revIDLastSave="0" documentId="13_ncr:1_{1476D3FB-281D-4A02-B194-54E94B530994}" xr6:coauthVersionLast="47" xr6:coauthVersionMax="47" xr10:uidLastSave="{00000000-0000-0000-0000-000000000000}"/>
  <bookViews>
    <workbookView xWindow="-120" yWindow="-120" windowWidth="20730" windowHeight="11040" xr2:uid="{C9649A83-EA8B-442C-AB1D-474193C31391}"/>
  </bookViews>
  <sheets>
    <sheet name="Sheet1" sheetId="1" r:id="rId1"/>
  </sheets>
  <definedNames>
    <definedName name="_Hlk110587892" localSheetId="0">Sheet1!$E$75</definedName>
    <definedName name="_Hlk139965612" localSheetId="0">Sheet1!$A$140</definedName>
    <definedName name="_Hlk204330028" localSheetId="0">Sheet1!$C$81</definedName>
    <definedName name="_Hlk78187303" localSheetId="0">Sheet1!$C$52</definedName>
    <definedName name="_Hlk78200127" localSheetId="0">Sheet1!#REF!</definedName>
    <definedName name="_Hlk78887126" localSheetId="0">Sheet1!$A$114</definedName>
    <definedName name="_Hlk79353798" localSheetId="0">Sheet1!#REF!</definedName>
    <definedName name="OLE_LINK1" localSheetId="0">Sheet1!$A$92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" i="1" l="1"/>
  <c r="G37" i="1"/>
  <c r="D37" i="1"/>
  <c r="K200" i="1"/>
  <c r="K198" i="1"/>
  <c r="K183" i="1"/>
  <c r="K182" i="1"/>
  <c r="K181" i="1"/>
  <c r="K180" i="1"/>
  <c r="K179" i="1"/>
  <c r="I98" i="1"/>
  <c r="I99" i="1"/>
  <c r="I101" i="1"/>
  <c r="I97" i="1"/>
  <c r="E79" i="1"/>
  <c r="E77" i="1"/>
  <c r="E73" i="1"/>
  <c r="E71" i="1"/>
  <c r="E67" i="1"/>
  <c r="E65" i="1"/>
  <c r="E61" i="1"/>
  <c r="E59" i="1"/>
  <c r="E55" i="1"/>
  <c r="E53" i="1"/>
  <c r="D163" i="1"/>
  <c r="E75" i="1" l="1"/>
  <c r="F73" i="1" s="1"/>
  <c r="D162" i="1"/>
  <c r="D164" i="1"/>
  <c r="D165" i="1"/>
  <c r="D161" i="1"/>
  <c r="C38" i="1"/>
  <c r="C39" i="1"/>
  <c r="C40" i="1"/>
  <c r="C41" i="1"/>
  <c r="C37" i="1"/>
  <c r="F38" i="1"/>
  <c r="F39" i="1"/>
  <c r="F40" i="1"/>
  <c r="F41" i="1"/>
  <c r="F37" i="1"/>
  <c r="I23" i="1"/>
  <c r="J23" i="1"/>
  <c r="H23" i="1"/>
  <c r="G23" i="1"/>
  <c r="B202" i="1"/>
  <c r="C202" i="1"/>
  <c r="D202" i="1"/>
  <c r="E202" i="1"/>
  <c r="F202" i="1"/>
  <c r="G202" i="1"/>
  <c r="H202" i="1"/>
  <c r="J202" i="1"/>
  <c r="D146" i="1"/>
  <c r="E146" i="1"/>
  <c r="F146" i="1"/>
  <c r="C14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4" i="1"/>
  <c r="G142" i="1"/>
  <c r="B146" i="1"/>
  <c r="D81" i="1"/>
  <c r="E81" i="1"/>
  <c r="F79" i="1" s="1"/>
  <c r="C81" i="1"/>
  <c r="D75" i="1"/>
  <c r="C75" i="1"/>
  <c r="D63" i="1"/>
  <c r="E63" i="1"/>
  <c r="F61" i="1" s="1"/>
  <c r="C63" i="1"/>
  <c r="D69" i="1"/>
  <c r="E69" i="1"/>
  <c r="F67" i="1" s="1"/>
  <c r="C69" i="1"/>
  <c r="D57" i="1"/>
  <c r="E57" i="1"/>
  <c r="F55" i="1" s="1"/>
  <c r="C57" i="1"/>
  <c r="G146" i="1" l="1"/>
  <c r="K202" i="1"/>
  <c r="L200" i="1" s="1"/>
  <c r="F59" i="1"/>
  <c r="F63" i="1" s="1"/>
  <c r="F53" i="1"/>
  <c r="F57" i="1" s="1"/>
  <c r="F71" i="1"/>
  <c r="F75" i="1" s="1"/>
  <c r="F65" i="1"/>
  <c r="F69" i="1" s="1"/>
  <c r="F77" i="1"/>
  <c r="F81" i="1" s="1"/>
  <c r="L198" i="1" l="1"/>
  <c r="L202" i="1" s="1"/>
  <c r="I202" i="1"/>
</calcChain>
</file>

<file path=xl/sharedStrings.xml><?xml version="1.0" encoding="utf-8"?>
<sst xmlns="http://schemas.openxmlformats.org/spreadsheetml/2006/main" count="321" uniqueCount="217">
  <si>
    <t>المجموع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</si>
  <si>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</si>
  <si>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</si>
  <si>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</si>
  <si>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</si>
  <si>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</si>
  <si>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</si>
  <si>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</si>
  <si>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</si>
  <si>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</si>
  <si>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</si>
  <si>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جميع الحقوق محفوظة – مركز الإحصاء ، حكومة عجمان.الإمارات العربية المتحدة @ 2025</t>
  </si>
  <si>
    <t xml:space="preserve">كمية النفايات المجمعة  في إمارة  عجمان خلال الأعوام 2020 - 2024 </t>
  </si>
  <si>
    <t>معدل التغير   السنوي يين (2020-2021)</t>
  </si>
  <si>
    <r>
      <t xml:space="preserve">معدل التغير   السنوي يين </t>
    </r>
    <r>
      <rPr>
        <sz val="12"/>
        <color rgb="FFFFFFFF"/>
        <rFont val="Sakkal Majalla"/>
      </rPr>
      <t>(</t>
    </r>
    <r>
      <rPr>
        <b/>
        <sz val="12"/>
        <color rgb="FFFFFFFF"/>
        <rFont val="Sakkal Majalla"/>
      </rPr>
      <t>2021</t>
    </r>
    <r>
      <rPr>
        <sz val="12"/>
        <color rgb="FFFFFFFF"/>
        <rFont val="Sakkal Majalla"/>
      </rPr>
      <t>-</t>
    </r>
    <r>
      <rPr>
        <b/>
        <sz val="12"/>
        <color rgb="FFFFFFFF"/>
        <rFont val="Sakkal Majalla"/>
      </rPr>
      <t>2022</t>
    </r>
    <r>
      <rPr>
        <sz val="12"/>
        <color rgb="FFFFFFFF"/>
        <rFont val="Sakkal Majalla"/>
      </rPr>
      <t>)</t>
    </r>
  </si>
  <si>
    <r>
      <t>معدل التغير   السنوي يين (202</t>
    </r>
    <r>
      <rPr>
        <sz val="12"/>
        <color rgb="FFFFFFFF"/>
        <rFont val="Sakkal Majalla"/>
      </rPr>
      <t>2</t>
    </r>
    <r>
      <rPr>
        <b/>
        <sz val="12"/>
        <color rgb="FFFFFFFF"/>
        <rFont val="Sakkal Majalla"/>
      </rPr>
      <t>-2023)</t>
    </r>
  </si>
  <si>
    <r>
      <t>معدل التغير   السنوي يين (</t>
    </r>
    <r>
      <rPr>
        <sz val="12"/>
        <color rgb="FFFFFFFF"/>
        <rFont val="Sakkal Majalla"/>
      </rPr>
      <t>2023</t>
    </r>
    <r>
      <rPr>
        <b/>
        <sz val="12"/>
        <color rgb="FFFFFFFF"/>
        <rFont val="Sakkal Majalla"/>
      </rPr>
      <t>-2024)</t>
    </r>
  </si>
  <si>
    <t>الكمية
Quantity</t>
  </si>
  <si>
    <t xml:space="preserve">Growth rate between
(2021-2020) </t>
  </si>
  <si>
    <t>Annual Growth rate between
(2022-2021)</t>
  </si>
  <si>
    <t>Annual Growth rate between
(2023-2022)</t>
  </si>
  <si>
    <t>Annual Growth rate between
(2024-2023)</t>
  </si>
  <si>
    <t>المصدر: دائرة البلدية والتخطيط</t>
  </si>
  <si>
    <t xml:space="preserve"> </t>
  </si>
  <si>
    <t xml:space="preserve"> جدول رقم (1/1/2) Table No </t>
  </si>
  <si>
    <t xml:space="preserve"> جدول رقم (1/2/2) Table No </t>
  </si>
  <si>
    <t>Wastes Quantity that Collected and Managed in Dumps by Type in the Emirate of Ajman during the years 2020-2024*</t>
  </si>
  <si>
    <t>الأعوام</t>
  </si>
  <si>
    <t>Years</t>
  </si>
  <si>
    <t>نوع النفايات</t>
  </si>
  <si>
    <t>Type of Wastes</t>
  </si>
  <si>
    <t>كمية النفايات غير الخطرة</t>
  </si>
  <si>
    <t>Quantities of Non-Hazardous Wastes</t>
  </si>
  <si>
    <t>النسبة المئوية</t>
  </si>
  <si>
    <t>percentage</t>
  </si>
  <si>
    <r>
      <t>معدل النمو السنوي لإجمالي كمية النفايات الغير الخطرة</t>
    </r>
    <r>
      <rPr>
        <b/>
        <sz val="12"/>
        <color rgb="FFFFFFFF"/>
        <rFont val="Sakkal Majalla"/>
      </rPr>
      <t xml:space="preserve">   </t>
    </r>
    <r>
      <rPr>
        <sz val="12"/>
        <color rgb="FFFFFFFF"/>
        <rFont val="Sakkal Majalla"/>
      </rPr>
      <t xml:space="preserve"> </t>
    </r>
    <r>
      <rPr>
        <b/>
        <sz val="12"/>
        <color rgb="FFFFFFFF"/>
        <rFont val="Sakkal Majalla"/>
      </rPr>
      <t>)</t>
    </r>
    <r>
      <rPr>
        <sz val="12"/>
        <color rgb="FFFFFFFF"/>
        <rFont val="Sakkal Majalla"/>
      </rPr>
      <t xml:space="preserve"> </t>
    </r>
    <r>
      <rPr>
        <b/>
        <sz val="12"/>
        <color rgb="FFFFFFFF"/>
        <rFont val="Sakkal Majalla"/>
      </rPr>
      <t>2020</t>
    </r>
    <r>
      <rPr>
        <sz val="12"/>
        <color rgb="FFFFFFFF"/>
        <rFont val="Sakkal Majalla"/>
      </rPr>
      <t>-</t>
    </r>
    <r>
      <rPr>
        <b/>
        <sz val="12"/>
        <color rgb="FFFFFFFF"/>
        <rFont val="Sakkal Majalla"/>
      </rPr>
      <t>2024</t>
    </r>
    <r>
      <rPr>
        <sz val="12"/>
        <color rgb="FFFFFFFF"/>
        <rFont val="Sakkal Majalla"/>
      </rPr>
      <t>)</t>
    </r>
  </si>
  <si>
    <t>Annual growth rate for Quantities of   Non-Hazardous Wastes (2020-2024)</t>
  </si>
  <si>
    <t>كمية النفايات الخطرة</t>
  </si>
  <si>
    <t>Quantities of Hazardous Wastes</t>
  </si>
  <si>
    <t>Percentage</t>
  </si>
  <si>
    <r>
      <t xml:space="preserve">معدل التغير السنوي لإجمالي كمية النفايات الخطرة </t>
    </r>
    <r>
      <rPr>
        <b/>
        <sz val="12"/>
        <color rgb="FFFFFFFF"/>
        <rFont val="Sakkal Majalla"/>
      </rPr>
      <t>)</t>
    </r>
    <r>
      <rPr>
        <sz val="12"/>
        <color rgb="FFFFFFFF"/>
        <rFont val="Sakkal Majalla"/>
      </rPr>
      <t xml:space="preserve"> </t>
    </r>
    <r>
      <rPr>
        <b/>
        <sz val="12"/>
        <color rgb="FFFFFFFF"/>
        <rFont val="Sakkal Majalla"/>
      </rPr>
      <t>2020</t>
    </r>
    <r>
      <rPr>
        <sz val="12"/>
        <color rgb="FFFFFFFF"/>
        <rFont val="Sakkal Majalla"/>
      </rPr>
      <t>-</t>
    </r>
    <r>
      <rPr>
        <b/>
        <sz val="12"/>
        <color rgb="FFFFFFFF"/>
        <rFont val="Sakkal Majalla"/>
      </rPr>
      <t>2024</t>
    </r>
    <r>
      <rPr>
        <sz val="12"/>
        <color rgb="FFFFFFFF"/>
        <rFont val="Sakkal Majalla"/>
      </rPr>
      <t>)</t>
    </r>
  </si>
  <si>
    <r>
      <t>Annual Change rate for</t>
    </r>
    <r>
      <rPr>
        <sz val="10"/>
        <color rgb="FFFFFFFF"/>
        <rFont val="Times New Roman"/>
        <family val="1"/>
      </rPr>
      <t xml:space="preserve"> </t>
    </r>
    <r>
      <rPr>
        <b/>
        <sz val="10"/>
        <color rgb="FFFFFFFF"/>
        <rFont val="Times New Roman"/>
        <family val="1"/>
      </rPr>
      <t>Quantities of Hazardous  Wastes (2020-2024)</t>
    </r>
  </si>
  <si>
    <t>Total</t>
  </si>
  <si>
    <t>الأعوام
Years</t>
  </si>
  <si>
    <t xml:space="preserve">المصدر:مركز عجمان للإحصاء              </t>
  </si>
  <si>
    <t>المصدر: المركز الاتحادي للتنافسية والإحصاء</t>
  </si>
  <si>
    <t>Source: Ajman Statistics  Center</t>
  </si>
  <si>
    <t>Source: Federal Competitiveness and Statistics center</t>
  </si>
  <si>
    <t>Source: Municipality &amp; Planning Department</t>
  </si>
  <si>
    <t>*مجموع الأرقام والنسب قد لا يتطابق بسبب التقريب</t>
  </si>
  <si>
    <r>
      <t>*Totals of percentage and numbersmay not match because of rounding</t>
    </r>
    <r>
      <rPr>
        <sz val="10"/>
        <color rgb="FF0D0D0D"/>
        <rFont val="Sakkal Majalla"/>
      </rPr>
      <t xml:space="preserve"> </t>
    </r>
  </si>
  <si>
    <t>Quantity of Collected Wastes by Type and Wastes collectors in the Emirate of Ajman during the years 2020-2024*</t>
  </si>
  <si>
    <t>الكمية: طن</t>
  </si>
  <si>
    <t>Quantity: Ton</t>
  </si>
  <si>
    <t>الجهة الجامعة للنفايات</t>
  </si>
  <si>
    <t>Wastes Collector</t>
  </si>
  <si>
    <t>غير خطرة</t>
  </si>
  <si>
    <t>Non-Hazardous</t>
  </si>
  <si>
    <t>خطرة</t>
  </si>
  <si>
    <t>Hazardous</t>
  </si>
  <si>
    <t>Total Quantity of Waste in Emirate of Ajman</t>
  </si>
  <si>
    <t>التوزيع النسبي</t>
  </si>
  <si>
    <t>Percentage distribution</t>
  </si>
  <si>
    <t>بلدية</t>
  </si>
  <si>
    <t>Municipality</t>
  </si>
  <si>
    <t>شركة خاصة</t>
  </si>
  <si>
    <t>Private company</t>
  </si>
  <si>
    <t>إجمالي كمية النفايات في إمارة عجمان</t>
  </si>
  <si>
    <t>النفايات الغير خطرة حسب طرق المعالجة  في إمارة  عجمان خلال الأعوام  2020-2024</t>
  </si>
  <si>
    <t>Non-Hazardous Wastes by Treatment method in Emirates of Ajman during the years 2020-2024</t>
  </si>
  <si>
    <t>طرق الاسترجاع</t>
  </si>
  <si>
    <t>Methods of Recovery</t>
  </si>
  <si>
    <t>طرق التخلص النهائي</t>
  </si>
  <si>
    <t>Method of Disposing</t>
  </si>
  <si>
    <t>التدوير</t>
  </si>
  <si>
    <t>Recycling</t>
  </si>
  <si>
    <t>التحويل لسماد</t>
  </si>
  <si>
    <t>Composting</t>
  </si>
  <si>
    <t>طرق أخرى في الإسترجاع **</t>
  </si>
  <si>
    <t>Other methods in recovery**</t>
  </si>
  <si>
    <r>
      <t>الطمر</t>
    </r>
    <r>
      <rPr>
        <b/>
        <sz val="12"/>
        <color rgb="FFFFFFFF"/>
        <rFont val="Sakkal Majalla"/>
      </rPr>
      <t xml:space="preserve"> </t>
    </r>
    <r>
      <rPr>
        <b/>
        <vertAlign val="superscript"/>
        <sz val="12"/>
        <color rgb="FFFFFFFF"/>
        <rFont val="Sakkal Majalla"/>
      </rPr>
      <t>***</t>
    </r>
  </si>
  <si>
    <t>Dumping***</t>
  </si>
  <si>
    <t>الحرق</t>
  </si>
  <si>
    <t>Burning</t>
  </si>
  <si>
    <r>
      <t xml:space="preserve">طرق أخرى في التخلص النهائي </t>
    </r>
    <r>
      <rPr>
        <vertAlign val="superscript"/>
        <sz val="12"/>
        <color rgb="FFFFFFFF"/>
        <rFont val="Sakkal Majalla"/>
      </rPr>
      <t>****</t>
    </r>
  </si>
  <si>
    <t>*المجموع
Total*</t>
  </si>
  <si>
    <t>معدل  النمو السنوي لأسلوب الطمر بين 2020-2024
Annual Growth rate of Dumping between 2020-2024</t>
  </si>
  <si>
    <r>
      <t xml:space="preserve">أسلوب المعالجة
 </t>
    </r>
    <r>
      <rPr>
        <sz val="10"/>
        <color rgb="FFFFFFFF"/>
        <rFont val="Times New Roman"/>
        <family val="1"/>
      </rPr>
      <t>Treatment  method</t>
    </r>
  </si>
  <si>
    <t xml:space="preserve">تحويل نفايات إلى طاقة </t>
  </si>
  <si>
    <t>Waste Incineration  for Energy Generation</t>
  </si>
  <si>
    <t>*المجموع  قد لا يتطابق بسبب التقريب</t>
  </si>
  <si>
    <r>
      <t>*Totals may not match because of rounding</t>
    </r>
    <r>
      <rPr>
        <sz val="10"/>
        <color rgb="FF0D0D0D"/>
        <rFont val="Sakkal Majalla"/>
      </rPr>
      <t xml:space="preserve"> </t>
    </r>
  </si>
  <si>
    <r>
      <t>**</t>
    </r>
    <r>
      <rPr>
        <sz val="12"/>
        <color rgb="FF0D0D0D"/>
        <rFont val="Sakkal Majalla"/>
      </rPr>
      <t xml:space="preserve"> تشمل: التجميع بغرض الاسترجاع والبيع المباشر وإعادة الاستخدام مباشرة بدون معالجة </t>
    </r>
  </si>
  <si>
    <r>
      <t>***</t>
    </r>
    <r>
      <rPr>
        <sz val="12"/>
        <color rgb="FF0D0D0D"/>
        <rFont val="Sakkal Majalla"/>
      </rPr>
      <t>يشمل الطمر السطحي والمنظم  والمعالجة بغرض الطمر</t>
    </r>
    <r>
      <rPr>
        <b/>
        <sz val="8"/>
        <color theme="1"/>
        <rFont val="Times New Roman"/>
        <family val="1"/>
      </rPr>
      <t xml:space="preserve"> </t>
    </r>
  </si>
  <si>
    <t>**Includes: assembly for recovery, direct sale and direct reuse without processing</t>
  </si>
  <si>
    <t>*** Includes surface, regulated and landfill treatment</t>
  </si>
  <si>
    <t>****Also includes final surface assembly</t>
  </si>
  <si>
    <t xml:space="preserve">****تشمل  أيضا التجميع السطحي النهائي </t>
  </si>
  <si>
    <t xml:space="preserve"> جدول رقم (1/4/2) Table No </t>
  </si>
  <si>
    <t xml:space="preserve"> جدول رقم (1/5/2) Table No </t>
  </si>
  <si>
    <r>
      <t>النفايات غير الخطرة حسب المحتوى  وطريقة المعالجة  في إمارة  عجمان خلال عام  2024</t>
    </r>
    <r>
      <rPr>
        <sz val="12"/>
        <color theme="1"/>
        <rFont val="Arial"/>
        <family val="2"/>
      </rPr>
      <t>*</t>
    </r>
  </si>
  <si>
    <t>Non-Hazardous Wastes by Content and Treatment method in the Emirates of Ajman during the year 2024*</t>
  </si>
  <si>
    <t>تحويل نفايات إلى طاقة</t>
  </si>
  <si>
    <t>Waste Incineration for Energy Generation</t>
  </si>
  <si>
    <t>الطمر **</t>
  </si>
  <si>
    <t>Dumping **</t>
  </si>
  <si>
    <t>ورق / كرتــون</t>
  </si>
  <si>
    <t>Paper/cartons</t>
  </si>
  <si>
    <t>منسوجات</t>
  </si>
  <si>
    <t>Textiles</t>
  </si>
  <si>
    <t>بلاستيك</t>
  </si>
  <si>
    <t>Plastic</t>
  </si>
  <si>
    <t>زجاج</t>
  </si>
  <si>
    <t>Glass</t>
  </si>
  <si>
    <t>الأخشاب</t>
  </si>
  <si>
    <t>Wood</t>
  </si>
  <si>
    <r>
      <t xml:space="preserve">طرق الإسترجاع 
 </t>
    </r>
    <r>
      <rPr>
        <sz val="12"/>
        <color rgb="FFFFFFFF"/>
        <rFont val="Times New Roman"/>
        <family val="1"/>
      </rPr>
      <t xml:space="preserve"> </t>
    </r>
    <r>
      <rPr>
        <sz val="10"/>
        <color rgb="FFFFFFFF"/>
        <rFont val="Times New Roman"/>
        <family val="1"/>
      </rPr>
      <t>Methods of Recovery</t>
    </r>
  </si>
  <si>
    <r>
      <t xml:space="preserve">طرق التخلص النهائي
  </t>
    </r>
    <r>
      <rPr>
        <sz val="10"/>
        <color rgb="FFFFFFFF"/>
        <rFont val="Times New Roman"/>
        <family val="1"/>
      </rPr>
      <t>Method of Disposing</t>
    </r>
  </si>
  <si>
    <r>
      <t xml:space="preserve">أسلوب المعالجة  
  </t>
    </r>
    <r>
      <rPr>
        <sz val="10"/>
        <color rgb="FFFFFFFF"/>
        <rFont val="Times New Roman"/>
        <family val="1"/>
      </rPr>
      <t>Treatment  method</t>
    </r>
  </si>
  <si>
    <t>محتوى النفايات
Content of Waste</t>
  </si>
  <si>
    <t>إجمالي كمية النفايات في إمارة  عجمان
Total Quantity of Wastes in Emirate of Ajman</t>
  </si>
  <si>
    <t>** Includes surface, regulated and landfill</t>
  </si>
  <si>
    <r>
      <t>**</t>
    </r>
    <r>
      <rPr>
        <sz val="12"/>
        <color rgb="FF0D0D0D"/>
        <rFont val="Sakkal Majalla"/>
      </rPr>
      <t xml:space="preserve">يشمل الطمر السطحي والمنظم </t>
    </r>
    <r>
      <rPr>
        <b/>
        <sz val="8"/>
        <color theme="1"/>
        <rFont val="Times New Roman"/>
        <family val="1"/>
      </rPr>
      <t xml:space="preserve"> </t>
    </r>
  </si>
  <si>
    <t>معـــــادن (بجميع  أنواعها)</t>
  </si>
  <si>
    <t>Metals (all types)</t>
  </si>
  <si>
    <t>مواد عضوية***</t>
  </si>
  <si>
    <r>
      <t>Organic Materials</t>
    </r>
    <r>
      <rPr>
        <sz val="12"/>
        <color rgb="FFFFFFFF"/>
        <rFont val="Sakkal Majalla"/>
      </rPr>
      <t xml:space="preserve"> ***</t>
    </r>
  </si>
  <si>
    <t>أدوات كهربائية وإلكترونية</t>
  </si>
  <si>
    <t>Electrical equipment’s</t>
  </si>
  <si>
    <t>المطاط (مثل إطارات السيارات)</t>
  </si>
  <si>
    <t>Rubber (vehicle tires)</t>
  </si>
  <si>
    <t>بقايا المركبات</t>
  </si>
  <si>
    <t>Vehicle residues</t>
  </si>
  <si>
    <t>المواد الكيماوية  غير الخطرة</t>
  </si>
  <si>
    <t>Non-hazardous Chemical wastes</t>
  </si>
  <si>
    <r>
      <t>*** بقايا الغذاء والنفايات الخضراء</t>
    </r>
    <r>
      <rPr>
        <sz val="12"/>
        <color theme="1"/>
        <rFont val="Sakkal Majalla Ajman106"/>
      </rPr>
      <t xml:space="preserve"> </t>
    </r>
  </si>
  <si>
    <t>***Leftover food and green waste</t>
  </si>
  <si>
    <t>مواد البناء ونواتج الحفر من التربة والصخور</t>
  </si>
  <si>
    <t>Dredging and construction residues such as soil and rocks</t>
  </si>
  <si>
    <t>الحمأة (من المياه العادمة)</t>
  </si>
  <si>
    <t>Sludge (from wastewater)</t>
  </si>
  <si>
    <t>أخرى (المختلطة وغير المصنفة في مكان آخر)</t>
  </si>
  <si>
    <t>Others (mixed and not specified in other categories)</t>
  </si>
  <si>
    <t xml:space="preserve"> جدول رقم (1/6/2) Table No </t>
  </si>
  <si>
    <r>
      <rPr>
        <sz val="12"/>
        <color rgb="FFFFFFFF"/>
        <rFont val="Sakkal Majalla"/>
      </rPr>
      <t>المجموع</t>
    </r>
    <r>
      <rPr>
        <sz val="10"/>
        <color rgb="FFFFFFFF"/>
        <rFont val="Sakkal Majalla"/>
      </rPr>
      <t xml:space="preserve"> </t>
    </r>
  </si>
  <si>
    <t>كمية النفايات الخطرة في إمارة  عجمان خلال الأعوام 2020-2024</t>
  </si>
  <si>
    <t xml:space="preserve">quantity of Hazardous Wastes in the Emirates of Ajman during the years 2020-2024 </t>
  </si>
  <si>
    <t>إجمالي كمية النفايات الخطرة المجمعة</t>
  </si>
  <si>
    <t>Total quantity of hazardous wastes collected</t>
  </si>
  <si>
    <t>إجمالي كمية النفايات المجمعة</t>
  </si>
  <si>
    <t>Total amount of wastes collected</t>
  </si>
  <si>
    <t>السنوات
Years</t>
  </si>
  <si>
    <t>*النسب قد لا يتطابق بسبب التقريب</t>
  </si>
  <si>
    <r>
      <t>*Percentage and numbersmay not match because of rounding</t>
    </r>
    <r>
      <rPr>
        <sz val="10"/>
        <color rgb="FF0D0D0D"/>
        <rFont val="Sakkal Majalla"/>
      </rPr>
      <t xml:space="preserve"> </t>
    </r>
  </si>
  <si>
    <t>النفايات الخطرة حسب طرق المعالجة  في إمارة  عجمان خلال الأعوام 2020-  2024</t>
  </si>
  <si>
    <t>Hazardous Wastes by Treatment method in Emirates of Ajman during the years 2020-2024</t>
  </si>
  <si>
    <t>إعادة  التصنيع داخل مرفق المعالجة</t>
  </si>
  <si>
    <t>Remanufacturing within processing facility</t>
  </si>
  <si>
    <t>بيع لشركات المعالجة بغرض إعادة التدوير</t>
  </si>
  <si>
    <t>Selling for companies for recycling</t>
  </si>
  <si>
    <t>طرق أخرى في الإسترجاع</t>
  </si>
  <si>
    <t>Other recovery methods</t>
  </si>
  <si>
    <t>طمر في مرفق  النفايات الخطرة</t>
  </si>
  <si>
    <t>disposing in Hazardous Waste facility</t>
  </si>
  <si>
    <t>معالجة خاصة في المكب العام ثم الطمر</t>
  </si>
  <si>
    <t>Special Treatment in the General Dump and then dumping</t>
  </si>
  <si>
    <t>طرق أخرى في التخلص النهائي*</t>
  </si>
  <si>
    <t>Other Methods in Disposing*</t>
  </si>
  <si>
    <r>
      <t>طرق التخلص النهائي</t>
    </r>
    <r>
      <rPr>
        <b/>
        <sz val="11"/>
        <color rgb="FFFFFFFF"/>
        <rFont val="Sakkal Majalla"/>
      </rPr>
      <t xml:space="preserve"> 
 </t>
    </r>
    <r>
      <rPr>
        <sz val="10"/>
        <color rgb="FFFFFFFF"/>
        <rFont val="Times New Roman"/>
        <family val="1"/>
      </rPr>
      <t>Method of Disposing</t>
    </r>
  </si>
  <si>
    <r>
      <t xml:space="preserve">طرق الإسترجاع
 </t>
    </r>
    <r>
      <rPr>
        <sz val="10"/>
        <color rgb="FFFFFFFF"/>
        <rFont val="Times New Roman"/>
        <family val="1"/>
      </rPr>
      <t>Methods of Recovery</t>
    </r>
  </si>
  <si>
    <r>
      <t xml:space="preserve">أسلوب المعالجة 
 </t>
    </r>
    <r>
      <rPr>
        <sz val="11"/>
        <color rgb="FFFFFFFF"/>
        <rFont val="Sakkal Majalla"/>
      </rPr>
      <t>Treatment  method</t>
    </r>
  </si>
  <si>
    <t xml:space="preserve">*تشمل هذه الطرق  التخزين والمعالجة في المنشآت الصناعية </t>
  </si>
  <si>
    <t>*These methods include storage and processing in industrial facilities</t>
  </si>
  <si>
    <t xml:space="preserve">**المجاميع قد لاتتطابق بسبب التقريب </t>
  </si>
  <si>
    <t>**Totals May not match due to rounding</t>
  </si>
  <si>
    <t xml:space="preserve"> جدول رقم (1/8/2) Table No </t>
  </si>
  <si>
    <t xml:space="preserve"> جدول رقم (1/7/2) Table No </t>
  </si>
  <si>
    <t>النفايات الخطرة حسب المصدر  وطرق المعالجة  في إمارة  عجمان خلال عام  2024</t>
  </si>
  <si>
    <t>Hazardous Wastes by Content and Treatment method in the Emirates of Ajman during the year 2024</t>
  </si>
  <si>
    <t>إعادة التصنيع داخل مرفق المعالجة</t>
  </si>
  <si>
    <t>Recycling in hazardous facility</t>
  </si>
  <si>
    <t>بيع لشركات المعالجة  بغرض إعادة التدوير</t>
  </si>
  <si>
    <t>إعادة استخدام</t>
  </si>
  <si>
    <t>Reuse</t>
  </si>
  <si>
    <t>Other methods in Recovery</t>
  </si>
  <si>
    <t>الحرق ودفن الرماد في المكب</t>
  </si>
  <si>
    <t>Incineration and ash to hazardous waste dump</t>
  </si>
  <si>
    <t>بيع لشركات المعالجة  بغرض التخلص النهائي</t>
  </si>
  <si>
    <t>Selling to companies for disposing</t>
  </si>
  <si>
    <t>معالجة خاصة في المكب العام  ثم طمر</t>
  </si>
  <si>
    <t>Special treatment in the general dump</t>
  </si>
  <si>
    <t>بقايا الرعاية الطبية الخطرة</t>
  </si>
  <si>
    <t>Hazardous Health care biological wastes</t>
  </si>
  <si>
    <t>المواد الخليطة غير المصنفة الخطرة</t>
  </si>
  <si>
    <t>Hazardous Mixed undifferentiated materials</t>
  </si>
  <si>
    <t>تصنيف محتوى النفايات
Classification of waste content</t>
  </si>
  <si>
    <r>
      <t xml:space="preserve">أسلوب المعالجة
</t>
    </r>
    <r>
      <rPr>
        <sz val="10"/>
        <color rgb="FFFFFFFF"/>
        <rFont val="Times New Roman"/>
        <family val="1"/>
      </rPr>
      <t>Treatment  method</t>
    </r>
  </si>
  <si>
    <r>
      <t xml:space="preserve">طرق الإسترجاع
</t>
    </r>
    <r>
      <rPr>
        <sz val="10"/>
        <color rgb="FFFFFFFF"/>
        <rFont val="Times New Roman"/>
        <family val="1"/>
      </rPr>
      <t>Methods of Recovery</t>
    </r>
  </si>
  <si>
    <r>
      <t xml:space="preserve">طرق التخلص النهائي
</t>
    </r>
    <r>
      <rPr>
        <sz val="10"/>
        <color rgb="FFFFFFFF"/>
        <rFont val="Times New Roman"/>
        <family val="1"/>
      </rPr>
      <t>Method of Disposing</t>
    </r>
  </si>
  <si>
    <t>الإجمالي
Total</t>
  </si>
  <si>
    <t>تقرير النفايات المجمعة في إمارة عجمان لعام 2025</t>
  </si>
  <si>
    <t>مركز عجمان للإحصاء _تقرير النفايات المجمعة في إمارة عجمان  لعام 2025</t>
  </si>
  <si>
    <t>Quantity of Collected Wastes in the Emirate of Ajman during the years 2020-2024</t>
  </si>
  <si>
    <t>كمية النفايات المجمعة والمدارة في المكبات حسب النوع في إمارة  عجمان خلال الأعوام 2020- 2024*</t>
  </si>
  <si>
    <t>النسبة المئوية*</t>
  </si>
  <si>
    <t>*Percentage</t>
  </si>
  <si>
    <r>
      <t>النسبة</t>
    </r>
    <r>
      <rPr>
        <sz val="8"/>
        <color rgb="FF000000"/>
        <rFont val="Arial"/>
        <family val="2"/>
      </rPr>
      <t> </t>
    </r>
    <r>
      <rPr>
        <sz val="12"/>
        <color rgb="FFFFFFFF"/>
        <rFont val="Sakkal Majalla"/>
      </rPr>
      <t xml:space="preserve"> المئوية
Percentage</t>
    </r>
  </si>
  <si>
    <t xml:space="preserve">إجمالي كمية النفايات  الخطرة المجمعة**
** Total quantity of hazardous wastes collected </t>
  </si>
  <si>
    <r>
      <t xml:space="preserve">العام
</t>
    </r>
    <r>
      <rPr>
        <sz val="10"/>
        <color rgb="FFFFFFFF"/>
        <rFont val="Times New Roman"/>
        <family val="1"/>
      </rPr>
      <t>Year</t>
    </r>
  </si>
  <si>
    <t xml:space="preserve"> جدول رقم (1/3/2) Table No </t>
  </si>
  <si>
    <t>كمية النفايات المجمعة حسب النوع والجهة الجامعة في إمارة عجمان خلال الأعوام 2020- 2024*</t>
  </si>
  <si>
    <r>
      <t xml:space="preserve">إعادة الاستخدام </t>
    </r>
    <r>
      <rPr>
        <sz val="12"/>
        <color rgb="FF000000"/>
        <rFont val="Sakkal Majalla"/>
      </rPr>
      <t xml:space="preserve"> </t>
    </r>
  </si>
  <si>
    <r>
      <t>بيع لشركات المعالجة  بغرض التخلص النهائي</t>
    </r>
    <r>
      <rPr>
        <b/>
        <sz val="12"/>
        <color rgb="FFFFFFFF"/>
        <rFont val="Sakkal Majalla"/>
      </rPr>
      <t xml:space="preserve"> </t>
    </r>
    <r>
      <rPr>
        <sz val="12"/>
        <color rgb="FF000000"/>
        <rFont val="Sakkal Majalla"/>
      </rPr>
      <t xml:space="preserve"> </t>
    </r>
  </si>
  <si>
    <r>
      <t xml:space="preserve">الحرق ودفن الرماد في المكب </t>
    </r>
    <r>
      <rPr>
        <sz val="12"/>
        <color rgb="FF000000"/>
        <rFont val="Sakkal Majalla"/>
      </rPr>
      <t xml:space="preserve"> </t>
    </r>
  </si>
  <si>
    <r>
      <t>طرق أخرى في التخلص النهائي</t>
    </r>
    <r>
      <rPr>
        <b/>
        <sz val="12"/>
        <color rgb="FFFFFFFF"/>
        <rFont val="Sakkal Majalla"/>
      </rPr>
      <t xml:space="preserve"> </t>
    </r>
    <r>
      <rPr>
        <sz val="12"/>
        <color rgb="FF000000"/>
        <rFont val="Sakkal Majalla"/>
      </rPr>
      <t xml:space="preserve"> </t>
    </r>
  </si>
  <si>
    <t>Other methods in Disposing</t>
  </si>
  <si>
    <t>Other methods in disposing****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</si>
</sst>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000000000000000%"/>
    <numFmt numFmtId="166" formatCode="0.0%"/>
  </numFmts>
  <fonts count="41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sz val="10"/>
      <color theme="1"/>
      <name val="Sakkal Majalla"/>
    </font>
    <font>
      <u/>
      <sz val="11"/>
      <color theme="10"/>
      <name val="Calibri"/>
      <family val="2"/>
      <scheme val="minor"/>
    </font>
    <font>
      <sz val="11"/>
      <color theme="1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b/>
      <sz val="9"/>
      <color theme="1"/>
      <name val="Times New Roman"/>
      <family val="1"/>
    </font>
    <font>
      <b/>
      <u/>
      <sz val="9"/>
      <color theme="10"/>
      <name val="Times New Roman"/>
      <family val="1"/>
    </font>
    <font>
      <b/>
      <u/>
      <sz val="9"/>
      <color rgb="FF0070C0"/>
      <name val="Times New Roman"/>
      <family val="1"/>
    </font>
    <font>
      <b/>
      <sz val="12"/>
      <color theme="1"/>
      <name val="Sakkal Majalla"/>
    </font>
    <font>
      <b/>
      <u/>
      <sz val="12"/>
      <color rgb="FF0070C0"/>
      <name val="Sakkal Majalla"/>
    </font>
    <font>
      <b/>
      <u/>
      <sz val="12"/>
      <color theme="10"/>
      <name val="Sakkal Majalla"/>
    </font>
    <font>
      <sz val="11"/>
      <color theme="1"/>
      <name val="Calibri"/>
      <family val="2"/>
      <scheme val="minor"/>
    </font>
    <font>
      <b/>
      <sz val="14"/>
      <color rgb="FF0D0D0D"/>
      <name val="Sakkal Majalla"/>
    </font>
    <font>
      <b/>
      <sz val="12"/>
      <color rgb="FFFFFFFF"/>
      <name val="Sakkal Majalla"/>
    </font>
    <font>
      <sz val="10"/>
      <color rgb="FFFFFFFF"/>
      <name val="Times New Roman"/>
      <family val="1"/>
    </font>
    <font>
      <b/>
      <sz val="11"/>
      <color rgb="FFFFFFFF"/>
      <name val="Sakkal Majalla"/>
    </font>
    <font>
      <sz val="11"/>
      <color rgb="FFFFFFFF"/>
      <name val="Sakkal Majalla"/>
    </font>
    <font>
      <b/>
      <sz val="10"/>
      <color rgb="FFFFFFFF"/>
      <name val="Times New Roman"/>
      <family val="1"/>
    </font>
    <font>
      <sz val="12"/>
      <color rgb="FF0D0D0D"/>
      <name val="Sakkal Majalla"/>
    </font>
    <font>
      <b/>
      <sz val="8"/>
      <color theme="1"/>
      <name val="Times New Roman"/>
      <family val="1"/>
    </font>
    <font>
      <sz val="10"/>
      <color rgb="FF0D0D0D"/>
      <name val="Sakkal Majalla"/>
    </font>
    <font>
      <b/>
      <sz val="11"/>
      <color rgb="FF0D0D0D"/>
      <name val="Times New Roman"/>
      <family val="1"/>
    </font>
    <font>
      <sz val="11"/>
      <color rgb="FFFFFFFF"/>
      <name val="Times New Roman"/>
      <family val="1"/>
    </font>
    <font>
      <sz val="11"/>
      <color rgb="FF0D0D0D"/>
      <name val="Sakkal Majalla"/>
    </font>
    <font>
      <b/>
      <sz val="8"/>
      <color rgb="FF0D0D0D"/>
      <name val="Times New Roman"/>
      <family val="1"/>
    </font>
    <font>
      <sz val="10"/>
      <color rgb="FF0D0D0D"/>
      <name val="Times New Roman"/>
      <family val="1"/>
    </font>
    <font>
      <sz val="11"/>
      <color rgb="FF000000"/>
      <name val="Sakkal Majalla"/>
    </font>
    <font>
      <b/>
      <vertAlign val="superscript"/>
      <sz val="12"/>
      <color rgb="FFFFFFFF"/>
      <name val="Sakkal Majalla"/>
    </font>
    <font>
      <vertAlign val="superscript"/>
      <sz val="12"/>
      <color rgb="FFFFFFFF"/>
      <name val="Sakkal Majalla"/>
    </font>
    <font>
      <sz val="8"/>
      <color rgb="FFFFFFFF"/>
      <name val="Times New Roman"/>
      <family val="1"/>
    </font>
    <font>
      <sz val="12"/>
      <color rgb="FF0D0D0D"/>
      <name val="Arial"/>
      <family val="2"/>
    </font>
    <font>
      <sz val="12"/>
      <color theme="1"/>
      <name val="Arial"/>
      <family val="2"/>
    </font>
    <font>
      <sz val="10"/>
      <color rgb="FFFFFFFF"/>
      <name val="Sakkal Majalla"/>
    </font>
    <font>
      <sz val="12"/>
      <color rgb="FFFFFFFF"/>
      <name val="Times New Roman"/>
      <family val="1"/>
    </font>
    <font>
      <sz val="12"/>
      <color theme="1"/>
      <name val="Sakkal Majalla Ajman106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4632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8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9" fillId="0" borderId="0" xfId="0" applyFont="1"/>
    <xf numFmtId="0" fontId="9" fillId="0" borderId="0" xfId="0" applyFont="1" applyAlignment="1">
      <alignment vertical="center" wrapText="1" readingOrder="2"/>
    </xf>
    <xf numFmtId="0" fontId="6" fillId="0" borderId="0" xfId="0" applyFont="1"/>
    <xf numFmtId="0" fontId="6" fillId="0" borderId="0" xfId="0" applyFont="1" applyAlignment="1">
      <alignment vertical="center" readingOrder="2"/>
    </xf>
    <xf numFmtId="0" fontId="7" fillId="5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top" wrapText="1" readingOrder="2"/>
    </xf>
    <xf numFmtId="0" fontId="13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center" wrapText="1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center" vertical="center" wrapText="1" readingOrder="1"/>
    </xf>
    <xf numFmtId="0" fontId="4" fillId="0" borderId="0" xfId="0" applyFont="1"/>
    <xf numFmtId="10" fontId="9" fillId="0" borderId="0" xfId="0" applyNumberFormat="1" applyFont="1"/>
    <xf numFmtId="0" fontId="20" fillId="2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readingOrder="2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readingOrder="2"/>
    </xf>
    <xf numFmtId="3" fontId="23" fillId="4" borderId="1" xfId="0" applyNumberFormat="1" applyFont="1" applyFill="1" applyBorder="1" applyAlignment="1">
      <alignment horizontal="center" vertical="center" readingOrder="2"/>
    </xf>
    <xf numFmtId="10" fontId="28" fillId="4" borderId="1" xfId="0" applyNumberFormat="1" applyFont="1" applyFill="1" applyBorder="1" applyAlignment="1">
      <alignment horizontal="center" vertical="center" readingOrder="2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readingOrder="2"/>
    </xf>
    <xf numFmtId="0" fontId="24" fillId="0" borderId="0" xfId="0" applyFont="1"/>
    <xf numFmtId="0" fontId="25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readingOrder="2"/>
    </xf>
    <xf numFmtId="0" fontId="23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readingOrder="2"/>
    </xf>
    <xf numFmtId="3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3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readingOrder="2"/>
    </xf>
    <xf numFmtId="0" fontId="37" fillId="2" borderId="0" xfId="0" applyFont="1" applyFill="1" applyAlignment="1">
      <alignment horizontal="center" vertical="center" wrapText="1" readingOrder="2"/>
    </xf>
    <xf numFmtId="0" fontId="37" fillId="2" borderId="5" xfId="0" applyFont="1" applyFill="1" applyBorder="1" applyAlignment="1">
      <alignment horizontal="center" vertical="center" wrapText="1" readingOrder="2"/>
    </xf>
    <xf numFmtId="0" fontId="37" fillId="2" borderId="3" xfId="0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 readingOrder="2"/>
    </xf>
    <xf numFmtId="0" fontId="19" fillId="8" borderId="1" xfId="0" applyFont="1" applyFill="1" applyBorder="1" applyAlignment="1">
      <alignment horizontal="center" vertical="center" wrapText="1" readingOrder="2"/>
    </xf>
    <xf numFmtId="3" fontId="31" fillId="0" borderId="1" xfId="0" applyNumberFormat="1" applyFont="1" applyBorder="1" applyAlignment="1">
      <alignment horizontal="center" vertical="center" wrapText="1"/>
    </xf>
    <xf numFmtId="10" fontId="31" fillId="0" borderId="1" xfId="0" applyNumberFormat="1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readingOrder="2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readingOrder="2"/>
    </xf>
    <xf numFmtId="3" fontId="23" fillId="0" borderId="1" xfId="0" applyNumberFormat="1" applyFont="1" applyBorder="1" applyAlignment="1">
      <alignment horizontal="center" vertical="center" wrapText="1" readingOrder="2"/>
    </xf>
    <xf numFmtId="10" fontId="9" fillId="0" borderId="0" xfId="2" applyNumberFormat="1" applyFont="1"/>
    <xf numFmtId="10" fontId="9" fillId="0" borderId="1" xfId="2" applyNumberFormat="1" applyFont="1" applyBorder="1" applyAlignment="1">
      <alignment horizontal="center" vertical="center"/>
    </xf>
    <xf numFmtId="0" fontId="26" fillId="0" borderId="0" xfId="0" applyFont="1"/>
    <xf numFmtId="165" fontId="9" fillId="0" borderId="0" xfId="0" applyNumberFormat="1" applyFont="1"/>
    <xf numFmtId="0" fontId="1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7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3" fontId="0" fillId="0" borderId="1" xfId="0" applyNumberFormat="1" applyBorder="1"/>
    <xf numFmtId="0" fontId="2" fillId="2" borderId="1" xfId="0" applyFont="1" applyFill="1" applyBorder="1" applyAlignment="1">
      <alignment vertical="center" wrapText="1"/>
    </xf>
    <xf numFmtId="4" fontId="23" fillId="3" borderId="0" xfId="0" applyNumberFormat="1" applyFont="1" applyFill="1" applyAlignment="1">
      <alignment vertical="center"/>
    </xf>
    <xf numFmtId="166" fontId="9" fillId="0" borderId="0" xfId="2" applyNumberFormat="1" applyFont="1"/>
    <xf numFmtId="9" fontId="9" fillId="0" borderId="0" xfId="2" applyFont="1"/>
    <xf numFmtId="9" fontId="0" fillId="0" borderId="0" xfId="2" applyFont="1"/>
    <xf numFmtId="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 readingOrder="2"/>
    </xf>
    <xf numFmtId="0" fontId="18" fillId="2" borderId="6" xfId="0" applyFont="1" applyFill="1" applyBorder="1" applyAlignment="1">
      <alignment horizontal="center" vertical="center" wrapText="1" readingOrder="2"/>
    </xf>
    <xf numFmtId="0" fontId="18" fillId="2" borderId="7" xfId="0" applyFont="1" applyFill="1" applyBorder="1" applyAlignment="1">
      <alignment horizontal="center" vertical="center" wrapText="1" readingOrder="2"/>
    </xf>
    <xf numFmtId="164" fontId="3" fillId="0" borderId="1" xfId="0" applyNumberFormat="1" applyFont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3" fontId="23" fillId="3" borderId="1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 wrapText="1" readingOrder="2"/>
    </xf>
    <xf numFmtId="0" fontId="20" fillId="2" borderId="1" xfId="0" applyFont="1" applyFill="1" applyBorder="1" applyAlignment="1">
      <alignment horizontal="center" vertical="center" readingOrder="2"/>
    </xf>
    <xf numFmtId="0" fontId="37" fillId="2" borderId="1" xfId="0" applyFont="1" applyFill="1" applyBorder="1" applyAlignment="1">
      <alignment horizontal="center" vertical="center" wrapText="1" readingOrder="2"/>
    </xf>
    <xf numFmtId="0" fontId="37" fillId="2" borderId="1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19" fillId="2" borderId="1" xfId="0" applyFont="1" applyFill="1" applyBorder="1" applyAlignment="1">
      <alignment horizontal="center" vertical="center" readingOrder="2"/>
    </xf>
    <xf numFmtId="0" fontId="19" fillId="2" borderId="3" xfId="0" applyFont="1" applyFill="1" applyBorder="1" applyAlignment="1">
      <alignment horizontal="center" vertical="center" wrapText="1" readingOrder="2"/>
    </xf>
    <xf numFmtId="0" fontId="19" fillId="2" borderId="8" xfId="0" applyFont="1" applyFill="1" applyBorder="1" applyAlignment="1">
      <alignment horizontal="center" vertical="center" wrapText="1" readingOrder="2"/>
    </xf>
    <xf numFmtId="0" fontId="19" fillId="2" borderId="4" xfId="0" applyFont="1" applyFill="1" applyBorder="1" applyAlignment="1">
      <alignment horizontal="center" vertical="center" wrapText="1" readingOrder="2"/>
    </xf>
    <xf numFmtId="10" fontId="28" fillId="4" borderId="1" xfId="2" applyNumberFormat="1" applyFont="1" applyFill="1" applyBorder="1" applyAlignment="1">
      <alignment horizontal="center" vertical="center" wrapText="1"/>
    </xf>
    <xf numFmtId="3" fontId="28" fillId="6" borderId="1" xfId="0" applyNumberFormat="1" applyFont="1" applyFill="1" applyBorder="1" applyAlignment="1">
      <alignment horizontal="center" vertical="center"/>
    </xf>
    <xf numFmtId="9" fontId="28" fillId="6" borderId="1" xfId="2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0" fontId="28" fillId="4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10" fontId="28" fillId="4" borderId="1" xfId="0" applyNumberFormat="1" applyFont="1" applyFill="1" applyBorder="1" applyAlignment="1">
      <alignment horizontal="center" vertical="center" wrapText="1" readingOrder="2"/>
    </xf>
    <xf numFmtId="0" fontId="23" fillId="4" borderId="1" xfId="0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 readingOrder="2"/>
    </xf>
    <xf numFmtId="0" fontId="21" fillId="2" borderId="3" xfId="0" applyFont="1" applyFill="1" applyBorder="1" applyAlignment="1">
      <alignment horizontal="center" vertical="center" wrapText="1" readingOrder="2"/>
    </xf>
    <xf numFmtId="0" fontId="21" fillId="2" borderId="8" xfId="0" applyFont="1" applyFill="1" applyBorder="1" applyAlignment="1">
      <alignment horizontal="center" vertical="center" wrapText="1" readingOrder="2"/>
    </xf>
    <xf numFmtId="0" fontId="21" fillId="2" borderId="4" xfId="0" applyFont="1" applyFill="1" applyBorder="1" applyAlignment="1">
      <alignment horizontal="center" vertical="center" wrapText="1" readingOrder="2"/>
    </xf>
    <xf numFmtId="0" fontId="20" fillId="2" borderId="3" xfId="0" applyFont="1" applyFill="1" applyBorder="1" applyAlignment="1">
      <alignment horizontal="center" vertical="center" wrapText="1" readingOrder="2"/>
    </xf>
    <xf numFmtId="0" fontId="20" fillId="2" borderId="8" xfId="0" applyFont="1" applyFill="1" applyBorder="1" applyAlignment="1">
      <alignment horizontal="center" vertical="center" wrapText="1" readingOrder="2"/>
    </xf>
    <xf numFmtId="0" fontId="20" fillId="2" borderId="4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center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  <xf numFmtId="0" fontId="7" fillId="5" borderId="0" xfId="0" applyFont="1" applyFill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 readingOrder="2"/>
    </xf>
    <xf numFmtId="0" fontId="9" fillId="0" borderId="0" xfId="0" applyFont="1" applyAlignment="1">
      <alignment horizontal="right" vertical="top" wrapText="1" readingOrder="2"/>
    </xf>
    <xf numFmtId="0" fontId="9" fillId="0" borderId="0" xfId="0" quotePrefix="1" applyFont="1" applyAlignment="1">
      <alignment horizontal="right" vertical="center" readingOrder="2"/>
    </xf>
    <xf numFmtId="0" fontId="3" fillId="4" borderId="1" xfId="0" applyFont="1" applyFill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 wrapText="1" readingOrder="2"/>
    </xf>
    <xf numFmtId="10" fontId="9" fillId="0" borderId="7" xfId="0" applyNumberFormat="1" applyFont="1" applyBorder="1" applyAlignment="1">
      <alignment horizontal="center" vertical="center" wrapText="1" readingOrder="2"/>
    </xf>
    <xf numFmtId="10" fontId="9" fillId="0" borderId="6" xfId="0" applyNumberFormat="1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3" fontId="31" fillId="6" borderId="1" xfId="0" applyNumberFormat="1" applyFont="1" applyFill="1" applyBorder="1" applyAlignment="1">
      <alignment horizontal="center" vertical="center"/>
    </xf>
    <xf numFmtId="9" fontId="31" fillId="6" borderId="1" xfId="2" applyFont="1" applyFill="1" applyBorder="1" applyAlignment="1">
      <alignment horizontal="center" vertical="center"/>
    </xf>
    <xf numFmtId="10" fontId="23" fillId="0" borderId="5" xfId="0" applyNumberFormat="1" applyFont="1" applyBorder="1" applyAlignment="1">
      <alignment horizontal="center" vertical="center" wrapText="1" readingOrder="2"/>
    </xf>
    <xf numFmtId="10" fontId="23" fillId="0" borderId="6" xfId="0" applyNumberFormat="1" applyFont="1" applyBorder="1" applyAlignment="1">
      <alignment horizontal="center" vertical="center" wrapText="1" readingOrder="2"/>
    </xf>
    <xf numFmtId="9" fontId="23" fillId="3" borderId="5" xfId="0" applyNumberFormat="1" applyFont="1" applyFill="1" applyBorder="1" applyAlignment="1">
      <alignment horizontal="center" vertical="center" wrapText="1"/>
    </xf>
    <xf numFmtId="9" fontId="23" fillId="3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readingOrder="2"/>
    </xf>
    <xf numFmtId="0" fontId="6" fillId="0" borderId="6" xfId="0" applyFont="1" applyBorder="1" applyAlignment="1">
      <alignment horizontal="center" vertical="center" readingOrder="2"/>
    </xf>
    <xf numFmtId="4" fontId="23" fillId="3" borderId="5" xfId="0" applyNumberFormat="1" applyFont="1" applyFill="1" applyBorder="1" applyAlignment="1">
      <alignment horizontal="center" vertical="center"/>
    </xf>
    <xf numFmtId="4" fontId="23" fillId="3" borderId="6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9B7011CC-5EDD-4D24-AF36-65A4DE19FE3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3</xdr:row>
      <xdr:rowOff>161385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7F8124-145A-49F7-A8A5-6797F20CC6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9021150" y="0"/>
          <a:ext cx="1990725" cy="770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059B-8A39-4B97-BCD9-E13728587CD1}">
  <dimension ref="A3:N207"/>
  <sheetViews>
    <sheetView showGridLines="0" rightToLeft="1" tabSelected="1" zoomScale="80" zoomScaleNormal="80" workbookViewId="0">
      <selection activeCell="B11" sqref="B11"/>
    </sheetView>
  </sheetViews>
  <sheetFormatPr defaultRowHeight="15"/>
  <cols>
    <col min="1" max="1" width="34.140625" customWidth="1"/>
    <col min="2" max="2" width="15.42578125" customWidth="1"/>
    <col min="3" max="3" width="16.42578125" bestFit="1" customWidth="1"/>
    <col min="4" max="4" width="20.5703125" bestFit="1" customWidth="1"/>
    <col min="5" max="5" width="27.42578125" customWidth="1"/>
    <col min="6" max="6" width="12.140625" customWidth="1"/>
    <col min="7" max="7" width="20.7109375" customWidth="1"/>
    <col min="8" max="8" width="19.85546875" customWidth="1"/>
    <col min="9" max="9" width="14.7109375" customWidth="1"/>
    <col min="10" max="10" width="17.42578125" customWidth="1"/>
    <col min="11" max="11" width="11.5703125" customWidth="1"/>
    <col min="12" max="12" width="23.140625" customWidth="1"/>
    <col min="14" max="14" width="21.7109375" customWidth="1"/>
    <col min="15" max="15" width="17.85546875" customWidth="1"/>
    <col min="18" max="18" width="21.140625" bestFit="1" customWidth="1"/>
    <col min="20" max="20" width="13.85546875" bestFit="1" customWidth="1"/>
    <col min="21" max="21" width="16.7109375" bestFit="1" customWidth="1"/>
    <col min="22" max="22" width="15" bestFit="1" customWidth="1"/>
  </cols>
  <sheetData>
    <row r="3" spans="1:12" ht="18">
      <c r="E3" s="6"/>
    </row>
    <row r="4" spans="1:12" ht="18">
      <c r="E4" s="7"/>
    </row>
    <row r="5" spans="1:12" s="9" customFormat="1" ht="32.25">
      <c r="A5" s="164" t="s">
        <v>200</v>
      </c>
      <c r="B5" s="164"/>
      <c r="C5" s="164"/>
      <c r="D5" s="164"/>
      <c r="E5" s="164"/>
      <c r="F5" s="164"/>
      <c r="G5" s="164"/>
      <c r="H5" s="8"/>
      <c r="I5" s="8"/>
      <c r="J5" s="8"/>
    </row>
    <row r="6" spans="1:12" ht="18.75">
      <c r="A6" s="165" t="s">
        <v>11</v>
      </c>
      <c r="B6" s="165"/>
      <c r="C6" s="165"/>
      <c r="D6" s="165"/>
      <c r="E6" s="165"/>
      <c r="F6" s="4"/>
      <c r="G6" s="4"/>
      <c r="H6" s="4"/>
      <c r="I6" s="4"/>
      <c r="J6" s="4"/>
      <c r="K6" s="4"/>
      <c r="L6" s="4"/>
    </row>
    <row r="7" spans="1:12" ht="58.5" customHeight="1">
      <c r="A7" s="167" t="s">
        <v>1</v>
      </c>
      <c r="B7" s="167"/>
      <c r="C7" s="167"/>
      <c r="D7" s="167"/>
      <c r="E7" s="167"/>
      <c r="F7" s="10"/>
      <c r="G7" s="10"/>
      <c r="H7" s="10"/>
      <c r="I7" s="10"/>
      <c r="J7" s="10"/>
      <c r="K7" s="10"/>
      <c r="L7" s="10"/>
    </row>
    <row r="8" spans="1:12" ht="18.75">
      <c r="A8" s="168" t="s">
        <v>2</v>
      </c>
      <c r="B8" s="168"/>
      <c r="C8" s="168"/>
      <c r="D8" s="168"/>
      <c r="E8" s="168"/>
      <c r="F8" s="4"/>
      <c r="G8" s="4"/>
      <c r="H8" s="4"/>
      <c r="I8" s="4"/>
      <c r="J8" s="4"/>
      <c r="K8" s="4"/>
      <c r="L8" s="4"/>
    </row>
    <row r="9" spans="1:12" ht="18.75" customHeight="1">
      <c r="A9" s="166" t="s">
        <v>201</v>
      </c>
      <c r="B9" s="166"/>
      <c r="C9" s="166"/>
      <c r="D9" s="166"/>
      <c r="E9" s="166"/>
      <c r="F9" s="4"/>
      <c r="G9" s="4"/>
      <c r="H9" s="4"/>
      <c r="I9" s="4"/>
      <c r="J9" s="4"/>
      <c r="K9" s="4"/>
      <c r="L9" s="4"/>
    </row>
    <row r="10" spans="1:12" ht="18.75" customHeight="1">
      <c r="A10" s="5"/>
      <c r="B10" s="5"/>
      <c r="C10" s="5"/>
      <c r="D10" s="5"/>
      <c r="E10" s="5"/>
      <c r="F10" s="4"/>
      <c r="G10" s="4"/>
      <c r="H10" s="4"/>
      <c r="I10" s="4"/>
      <c r="J10" s="4"/>
      <c r="K10" s="4"/>
      <c r="L10" s="4"/>
    </row>
    <row r="11" spans="1:12" s="11" customFormat="1" ht="18.75">
      <c r="B11" s="12" t="s">
        <v>3</v>
      </c>
      <c r="C11" s="13" t="s">
        <v>4</v>
      </c>
      <c r="D11" s="13" t="s">
        <v>5</v>
      </c>
      <c r="E11" s="13" t="s">
        <v>6</v>
      </c>
    </row>
    <row r="12" spans="1:12" s="14" customFormat="1" ht="24">
      <c r="B12" s="15" t="s">
        <v>7</v>
      </c>
      <c r="C12" s="16" t="s">
        <v>8</v>
      </c>
      <c r="D12" s="16" t="s">
        <v>9</v>
      </c>
      <c r="E12" s="16" t="s">
        <v>10</v>
      </c>
    </row>
    <row r="15" spans="1:12" s="4" customFormat="1" ht="18.75"/>
    <row r="16" spans="1:12" s="4" customFormat="1" ht="18.75"/>
    <row r="17" spans="1:11" s="4" customFormat="1" ht="18.75" customHeight="1">
      <c r="A17" s="99" t="s">
        <v>24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1" s="4" customFormat="1" ht="21.75">
      <c r="A18" s="100" t="s">
        <v>12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1" s="4" customFormat="1" ht="21.75">
      <c r="A19" s="100" t="s">
        <v>202</v>
      </c>
      <c r="B19" s="100"/>
      <c r="C19" s="100"/>
      <c r="D19" s="100"/>
      <c r="E19" s="100"/>
      <c r="F19" s="100"/>
      <c r="G19" s="100"/>
      <c r="H19" s="100"/>
      <c r="I19" s="100"/>
      <c r="J19" s="100"/>
    </row>
    <row r="20" spans="1:11" s="4" customFormat="1" ht="21.75" customHeight="1">
      <c r="B20" s="21" t="s">
        <v>52</v>
      </c>
      <c r="E20" s="33" t="s">
        <v>53</v>
      </c>
      <c r="I20" s="87"/>
      <c r="J20" s="87"/>
    </row>
    <row r="21" spans="1:11" s="4" customFormat="1" ht="56.25">
      <c r="A21" s="101" t="s">
        <v>17</v>
      </c>
      <c r="B21" s="101">
        <v>2020</v>
      </c>
      <c r="C21" s="101">
        <v>2021</v>
      </c>
      <c r="D21" s="101">
        <v>2022</v>
      </c>
      <c r="E21" s="101">
        <v>2023</v>
      </c>
      <c r="F21" s="101">
        <v>2024</v>
      </c>
      <c r="G21" s="18" t="s">
        <v>13</v>
      </c>
      <c r="H21" s="18" t="s">
        <v>14</v>
      </c>
      <c r="I21" s="18" t="s">
        <v>15</v>
      </c>
      <c r="J21" s="18" t="s">
        <v>16</v>
      </c>
    </row>
    <row r="22" spans="1:11" s="4" customFormat="1" ht="38.25">
      <c r="A22" s="103"/>
      <c r="B22" s="102"/>
      <c r="C22" s="102"/>
      <c r="D22" s="102"/>
      <c r="E22" s="102"/>
      <c r="F22" s="102"/>
      <c r="G22" s="20" t="s">
        <v>18</v>
      </c>
      <c r="H22" s="19" t="s">
        <v>19</v>
      </c>
      <c r="I22" s="19" t="s">
        <v>20</v>
      </c>
      <c r="J22" s="19" t="s">
        <v>21</v>
      </c>
    </row>
    <row r="23" spans="1:11" s="4" customFormat="1" ht="18.75">
      <c r="A23" s="102"/>
      <c r="B23" s="77">
        <v>1106322</v>
      </c>
      <c r="C23" s="77">
        <v>1204342</v>
      </c>
      <c r="D23" s="78">
        <v>1290324</v>
      </c>
      <c r="E23" s="78">
        <v>1128193</v>
      </c>
      <c r="F23" s="78">
        <v>1224162</v>
      </c>
      <c r="G23" s="80">
        <f>(C23-B23)/B23</f>
        <v>8.8599883216640363E-2</v>
      </c>
      <c r="H23" s="80">
        <f>(D23-C23)/C23</f>
        <v>7.1393341758404172E-2</v>
      </c>
      <c r="I23" s="80">
        <f>(E23-D23)/D23</f>
        <v>-0.12565138678347454</v>
      </c>
      <c r="J23" s="80">
        <f>(F23-E23)/E23</f>
        <v>8.5064346259904111E-2</v>
      </c>
    </row>
    <row r="24" spans="1:11" s="4" customFormat="1" ht="18.75">
      <c r="A24" s="21" t="s">
        <v>44</v>
      </c>
      <c r="G24" s="79"/>
      <c r="I24"/>
      <c r="J24" s="33" t="s">
        <v>46</v>
      </c>
    </row>
    <row r="25" spans="1:11" s="4" customFormat="1" ht="18.75">
      <c r="A25" s="21" t="s">
        <v>45</v>
      </c>
      <c r="I25"/>
      <c r="J25" s="33" t="s">
        <v>47</v>
      </c>
    </row>
    <row r="26" spans="1:11" ht="18.75">
      <c r="A26" s="21" t="s">
        <v>22</v>
      </c>
      <c r="B26" s="4"/>
      <c r="C26" s="4"/>
      <c r="D26" s="4"/>
      <c r="E26" s="4"/>
      <c r="F26" s="4"/>
      <c r="G26" s="4"/>
      <c r="J26" s="33" t="s">
        <v>48</v>
      </c>
      <c r="K26" t="s">
        <v>23</v>
      </c>
    </row>
    <row r="27" spans="1:11" s="4" customFormat="1" ht="18.75"/>
    <row r="28" spans="1:11" s="4" customFormat="1" ht="18.75"/>
    <row r="29" spans="1:11" s="4" customFormat="1" ht="18.75" customHeight="1">
      <c r="A29" s="99" t="s">
        <v>25</v>
      </c>
      <c r="B29" s="99"/>
      <c r="C29" s="99"/>
      <c r="D29" s="99"/>
      <c r="E29" s="99"/>
      <c r="F29" s="99"/>
      <c r="G29" s="99"/>
      <c r="H29" s="99"/>
    </row>
    <row r="30" spans="1:11" s="4" customFormat="1" ht="18.75" customHeight="1">
      <c r="A30" s="119" t="s">
        <v>203</v>
      </c>
      <c r="B30" s="119"/>
      <c r="C30" s="119"/>
      <c r="D30" s="119"/>
      <c r="E30" s="119"/>
      <c r="F30" s="119"/>
      <c r="G30" s="119"/>
      <c r="H30" s="119"/>
    </row>
    <row r="31" spans="1:11" s="4" customFormat="1" ht="18.75" customHeight="1">
      <c r="A31" s="120" t="s">
        <v>26</v>
      </c>
      <c r="B31" s="120"/>
      <c r="C31" s="120"/>
      <c r="D31" s="120"/>
      <c r="E31" s="120"/>
      <c r="F31" s="120"/>
      <c r="G31" s="120"/>
      <c r="H31" s="120"/>
    </row>
    <row r="32" spans="1:11" s="4" customFormat="1" ht="18.75">
      <c r="B32" s="21" t="s">
        <v>52</v>
      </c>
      <c r="E32" s="33" t="s">
        <v>53</v>
      </c>
    </row>
    <row r="33" spans="1:10" s="4" customFormat="1" ht="18.75">
      <c r="A33" s="129" t="s">
        <v>43</v>
      </c>
      <c r="B33" s="154" t="s">
        <v>29</v>
      </c>
      <c r="C33" s="155"/>
      <c r="D33" s="155"/>
      <c r="E33" s="155"/>
      <c r="F33" s="155"/>
      <c r="G33" s="155"/>
      <c r="H33" s="156"/>
    </row>
    <row r="34" spans="1:10" s="4" customFormat="1" ht="37.5" customHeight="1">
      <c r="A34" s="129"/>
      <c r="B34" s="157" t="s">
        <v>30</v>
      </c>
      <c r="C34" s="158"/>
      <c r="D34" s="158"/>
      <c r="E34" s="158"/>
      <c r="F34" s="158"/>
      <c r="G34" s="158"/>
      <c r="H34" s="159"/>
    </row>
    <row r="35" spans="1:10" s="4" customFormat="1" ht="56.25">
      <c r="A35" s="129"/>
      <c r="B35" s="1" t="s">
        <v>31</v>
      </c>
      <c r="C35" s="3" t="s">
        <v>33</v>
      </c>
      <c r="D35" s="1" t="s">
        <v>35</v>
      </c>
      <c r="E35" s="1" t="s">
        <v>37</v>
      </c>
      <c r="F35" s="3" t="s">
        <v>33</v>
      </c>
      <c r="G35" s="1" t="s">
        <v>40</v>
      </c>
      <c r="H35" s="1" t="s">
        <v>0</v>
      </c>
    </row>
    <row r="36" spans="1:10" s="4" customFormat="1" ht="51">
      <c r="A36" s="129"/>
      <c r="B36" s="24" t="s">
        <v>32</v>
      </c>
      <c r="C36" s="25" t="s">
        <v>34</v>
      </c>
      <c r="D36" s="26" t="s">
        <v>36</v>
      </c>
      <c r="E36" s="24" t="s">
        <v>38</v>
      </c>
      <c r="F36" s="25" t="s">
        <v>39</v>
      </c>
      <c r="G36" s="26" t="s">
        <v>41</v>
      </c>
      <c r="H36" s="27" t="s">
        <v>42</v>
      </c>
    </row>
    <row r="37" spans="1:10" s="4" customFormat="1" ht="18.75">
      <c r="A37" s="28">
        <v>2024</v>
      </c>
      <c r="B37" s="29">
        <v>1214942</v>
      </c>
      <c r="C37" s="30">
        <f>B37/H37</f>
        <v>0.99246831710182148</v>
      </c>
      <c r="D37" s="153">
        <f>(B37/B41-1)/4</f>
        <v>2.6755946550522325E-2</v>
      </c>
      <c r="E37" s="29">
        <v>9220</v>
      </c>
      <c r="F37" s="30">
        <f>E37/H37</f>
        <v>7.5316828981785095E-3</v>
      </c>
      <c r="G37" s="153">
        <f>(E37/E41-1)/4</f>
        <v>1.0835125042435223E-2</v>
      </c>
      <c r="H37" s="31">
        <v>1224162</v>
      </c>
      <c r="I37"/>
    </row>
    <row r="38" spans="1:10" s="4" customFormat="1" ht="18.75">
      <c r="A38" s="28">
        <v>2023</v>
      </c>
      <c r="B38" s="29">
        <v>1117787</v>
      </c>
      <c r="C38" s="30">
        <f>B38/H38</f>
        <v>0.99077640084630914</v>
      </c>
      <c r="D38" s="153"/>
      <c r="E38" s="29">
        <v>10407</v>
      </c>
      <c r="F38" s="30">
        <f>E38/H38</f>
        <v>9.224485526855777E-3</v>
      </c>
      <c r="G38" s="153"/>
      <c r="H38" s="32">
        <v>1128193</v>
      </c>
      <c r="I38"/>
      <c r="J38" s="79"/>
    </row>
    <row r="39" spans="1:10" s="4" customFormat="1" ht="18.75">
      <c r="A39" s="28">
        <v>2022</v>
      </c>
      <c r="B39" s="29">
        <v>1279549</v>
      </c>
      <c r="C39" s="30">
        <f>B39/H39</f>
        <v>0.99164938418567738</v>
      </c>
      <c r="D39" s="153"/>
      <c r="E39" s="29">
        <v>10774</v>
      </c>
      <c r="F39" s="30">
        <f>E39/H39</f>
        <v>8.3498408151751035E-3</v>
      </c>
      <c r="G39" s="153"/>
      <c r="H39" s="29">
        <v>1290324</v>
      </c>
      <c r="I39"/>
    </row>
    <row r="40" spans="1:10" s="4" customFormat="1" ht="18.75">
      <c r="A40" s="3">
        <v>2021</v>
      </c>
      <c r="B40" s="29">
        <v>1194020</v>
      </c>
      <c r="C40" s="30">
        <f>B40/H40</f>
        <v>0.99142934482065725</v>
      </c>
      <c r="D40" s="153"/>
      <c r="E40" s="29">
        <v>10321</v>
      </c>
      <c r="F40" s="30">
        <f>E40/H40</f>
        <v>8.5698248504162446E-3</v>
      </c>
      <c r="G40" s="153"/>
      <c r="H40" s="29">
        <v>1204342</v>
      </c>
      <c r="I40"/>
    </row>
    <row r="41" spans="1:10" s="4" customFormat="1" ht="18.75">
      <c r="A41" s="3">
        <v>2020</v>
      </c>
      <c r="B41" s="29">
        <v>1097485</v>
      </c>
      <c r="C41" s="30">
        <f>B41/H41</f>
        <v>0.99201227129172154</v>
      </c>
      <c r="D41" s="153"/>
      <c r="E41" s="29">
        <v>8837</v>
      </c>
      <c r="F41" s="30">
        <f>E41/H41</f>
        <v>7.9877287082784215E-3</v>
      </c>
      <c r="G41" s="153"/>
      <c r="H41" s="29">
        <v>1106322</v>
      </c>
      <c r="I41"/>
    </row>
    <row r="42" spans="1:10" s="4" customFormat="1" ht="18.75">
      <c r="A42" s="21" t="s">
        <v>44</v>
      </c>
      <c r="D42" s="92"/>
      <c r="H42" s="33" t="s">
        <v>46</v>
      </c>
      <c r="I42" s="79"/>
    </row>
    <row r="43" spans="1:10" s="4" customFormat="1" ht="18.75">
      <c r="A43" s="21" t="s">
        <v>45</v>
      </c>
      <c r="E43" s="82"/>
      <c r="H43" s="33" t="s">
        <v>47</v>
      </c>
      <c r="I43" s="22"/>
      <c r="J43" s="79"/>
    </row>
    <row r="44" spans="1:10" s="4" customFormat="1" ht="18.75">
      <c r="A44" s="21" t="s">
        <v>22</v>
      </c>
      <c r="H44" s="33" t="s">
        <v>48</v>
      </c>
    </row>
    <row r="45" spans="1:10" s="4" customFormat="1" ht="18.75">
      <c r="A45" s="34" t="s">
        <v>49</v>
      </c>
      <c r="H45" s="35" t="s">
        <v>50</v>
      </c>
    </row>
    <row r="46" spans="1:10" s="4" customFormat="1" ht="18.75"/>
    <row r="47" spans="1:10" s="4" customFormat="1" ht="21.75">
      <c r="A47" s="99" t="s">
        <v>209</v>
      </c>
      <c r="B47" s="99"/>
      <c r="C47" s="99"/>
      <c r="D47" s="99"/>
      <c r="E47" s="99"/>
      <c r="F47" s="99"/>
      <c r="G47" s="72"/>
      <c r="H47" s="72"/>
    </row>
    <row r="48" spans="1:10" s="4" customFormat="1" ht="21.75">
      <c r="A48" s="160" t="s">
        <v>210</v>
      </c>
      <c r="B48" s="160"/>
      <c r="C48" s="160"/>
      <c r="D48" s="160"/>
      <c r="E48" s="160"/>
      <c r="F48" s="160"/>
      <c r="G48" s="17"/>
      <c r="H48" s="17"/>
    </row>
    <row r="49" spans="1:8" s="4" customFormat="1" ht="18.75" customHeight="1">
      <c r="A49" s="120" t="s">
        <v>51</v>
      </c>
      <c r="B49" s="120"/>
      <c r="C49" s="120"/>
      <c r="D49" s="120"/>
      <c r="E49" s="120"/>
      <c r="F49" s="120"/>
      <c r="G49" s="81"/>
      <c r="H49" s="81"/>
    </row>
    <row r="50" spans="1:8" s="4" customFormat="1" ht="18.75">
      <c r="B50" s="21" t="s">
        <v>52</v>
      </c>
      <c r="E50" s="33" t="s">
        <v>53</v>
      </c>
    </row>
    <row r="51" spans="1:8" s="4" customFormat="1" ht="37.5">
      <c r="A51" s="36" t="s">
        <v>27</v>
      </c>
      <c r="B51" s="44" t="s">
        <v>54</v>
      </c>
      <c r="C51" s="3" t="s">
        <v>56</v>
      </c>
      <c r="D51" s="3" t="s">
        <v>58</v>
      </c>
      <c r="E51" s="1" t="s">
        <v>67</v>
      </c>
      <c r="F51" s="1" t="s">
        <v>61</v>
      </c>
    </row>
    <row r="52" spans="1:8" s="4" customFormat="1" ht="25.5">
      <c r="A52" s="37" t="s">
        <v>28</v>
      </c>
      <c r="B52" s="38" t="s">
        <v>55</v>
      </c>
      <c r="C52" s="39" t="s">
        <v>57</v>
      </c>
      <c r="D52" s="39" t="s">
        <v>59</v>
      </c>
      <c r="E52" s="19" t="s">
        <v>60</v>
      </c>
      <c r="F52" s="19" t="s">
        <v>62</v>
      </c>
    </row>
    <row r="53" spans="1:8" s="4" customFormat="1" ht="18.75">
      <c r="A53" s="152">
        <v>2024</v>
      </c>
      <c r="B53" s="40" t="s">
        <v>63</v>
      </c>
      <c r="C53" s="147">
        <v>153200</v>
      </c>
      <c r="D53" s="152">
        <v>0</v>
      </c>
      <c r="E53" s="147">
        <f>SUM(C53:D54)</f>
        <v>153200</v>
      </c>
      <c r="F53" s="151">
        <f>E53/E57</f>
        <v>0.12514683514110062</v>
      </c>
    </row>
    <row r="54" spans="1:8" s="4" customFormat="1" ht="18.75">
      <c r="A54" s="152"/>
      <c r="B54" s="41" t="s">
        <v>64</v>
      </c>
      <c r="C54" s="147"/>
      <c r="D54" s="152"/>
      <c r="E54" s="147"/>
      <c r="F54" s="151"/>
    </row>
    <row r="55" spans="1:8" s="4" customFormat="1" ht="18.75">
      <c r="A55" s="152"/>
      <c r="B55" s="40" t="s">
        <v>65</v>
      </c>
      <c r="C55" s="147">
        <v>1061742</v>
      </c>
      <c r="D55" s="147">
        <v>9220</v>
      </c>
      <c r="E55" s="147">
        <f>SUM(C55:D56)</f>
        <v>1070962</v>
      </c>
      <c r="F55" s="151">
        <f>E55/E57</f>
        <v>0.87485316485889941</v>
      </c>
    </row>
    <row r="56" spans="1:8" s="4" customFormat="1" ht="18.75">
      <c r="A56" s="152"/>
      <c r="B56" s="41" t="s">
        <v>66</v>
      </c>
      <c r="C56" s="147"/>
      <c r="D56" s="147"/>
      <c r="E56" s="147"/>
      <c r="F56" s="151"/>
    </row>
    <row r="57" spans="1:8" s="4" customFormat="1" ht="18.75">
      <c r="A57" s="152"/>
      <c r="B57" s="42" t="s">
        <v>0</v>
      </c>
      <c r="C57" s="140">
        <f>SUM(C55,C53)</f>
        <v>1214942</v>
      </c>
      <c r="D57" s="140">
        <f t="shared" ref="D57:E57" si="0">SUM(D55,D53)</f>
        <v>9220</v>
      </c>
      <c r="E57" s="140">
        <f t="shared" si="0"/>
        <v>1224162</v>
      </c>
      <c r="F57" s="141">
        <f t="shared" ref="F57" si="1">SUM(F55,F53)</f>
        <v>1</v>
      </c>
    </row>
    <row r="58" spans="1:8" s="4" customFormat="1" ht="18.75">
      <c r="A58" s="152"/>
      <c r="B58" s="43" t="s">
        <v>42</v>
      </c>
      <c r="C58" s="140"/>
      <c r="D58" s="140"/>
      <c r="E58" s="140"/>
      <c r="F58" s="141"/>
    </row>
    <row r="59" spans="1:8" s="4" customFormat="1" ht="18.75">
      <c r="A59" s="152">
        <v>2023</v>
      </c>
      <c r="B59" s="40" t="s">
        <v>63</v>
      </c>
      <c r="C59" s="148">
        <v>150647</v>
      </c>
      <c r="D59" s="169">
        <v>437</v>
      </c>
      <c r="E59" s="148">
        <f>SUM(C59:D60)</f>
        <v>151084</v>
      </c>
      <c r="F59" s="151">
        <f>E59/$E$63</f>
        <v>0.13391668454184297</v>
      </c>
    </row>
    <row r="60" spans="1:8" s="4" customFormat="1" ht="18.75">
      <c r="A60" s="152"/>
      <c r="B60" s="41" t="s">
        <v>64</v>
      </c>
      <c r="C60" s="148"/>
      <c r="D60" s="169"/>
      <c r="E60" s="148"/>
      <c r="F60" s="151"/>
    </row>
    <row r="61" spans="1:8" s="4" customFormat="1" ht="18.75">
      <c r="A61" s="152"/>
      <c r="B61" s="40" t="s">
        <v>65</v>
      </c>
      <c r="C61" s="148">
        <v>967140</v>
      </c>
      <c r="D61" s="148">
        <v>9970</v>
      </c>
      <c r="E61" s="149">
        <f>SUM(C61:D62)</f>
        <v>977110</v>
      </c>
      <c r="F61" s="151">
        <f>E61/$E$63</f>
        <v>0.86608331545815698</v>
      </c>
    </row>
    <row r="62" spans="1:8" s="4" customFormat="1" ht="18.75">
      <c r="A62" s="152"/>
      <c r="B62" s="41" t="s">
        <v>66</v>
      </c>
      <c r="C62" s="148"/>
      <c r="D62" s="148"/>
      <c r="E62" s="150"/>
      <c r="F62" s="151"/>
    </row>
    <row r="63" spans="1:8" s="4" customFormat="1" ht="18.75">
      <c r="A63" s="152"/>
      <c r="B63" s="42" t="s">
        <v>0</v>
      </c>
      <c r="C63" s="175">
        <f>SUM(C59:C62)</f>
        <v>1117787</v>
      </c>
      <c r="D63" s="175">
        <f t="shared" ref="D63:F63" si="2">SUM(D59:D62)</f>
        <v>10407</v>
      </c>
      <c r="E63" s="175">
        <f t="shared" si="2"/>
        <v>1128194</v>
      </c>
      <c r="F63" s="176">
        <f t="shared" si="2"/>
        <v>1</v>
      </c>
    </row>
    <row r="64" spans="1:8" s="4" customFormat="1" ht="18.75">
      <c r="A64" s="152"/>
      <c r="B64" s="43" t="s">
        <v>42</v>
      </c>
      <c r="C64" s="175"/>
      <c r="D64" s="175"/>
      <c r="E64" s="175"/>
      <c r="F64" s="176"/>
    </row>
    <row r="65" spans="1:8" s="4" customFormat="1" ht="18.75">
      <c r="A65" s="152">
        <v>2022</v>
      </c>
      <c r="B65" s="40" t="s">
        <v>63</v>
      </c>
      <c r="C65" s="143">
        <v>125000</v>
      </c>
      <c r="D65" s="144">
        <v>816</v>
      </c>
      <c r="E65" s="143">
        <f>SUM(C65:D66)</f>
        <v>125816</v>
      </c>
      <c r="F65" s="151">
        <f>E65/$E$69</f>
        <v>9.7507292741977988E-2</v>
      </c>
    </row>
    <row r="66" spans="1:8" s="4" customFormat="1" ht="18.75">
      <c r="A66" s="152"/>
      <c r="B66" s="41" t="s">
        <v>64</v>
      </c>
      <c r="C66" s="143"/>
      <c r="D66" s="144"/>
      <c r="E66" s="143"/>
      <c r="F66" s="151"/>
    </row>
    <row r="67" spans="1:8" s="4" customFormat="1" ht="18.75">
      <c r="A67" s="152"/>
      <c r="B67" s="40" t="s">
        <v>65</v>
      </c>
      <c r="C67" s="143">
        <v>1154549</v>
      </c>
      <c r="D67" s="143">
        <v>9959</v>
      </c>
      <c r="E67" s="143">
        <f>SUM(C67:D68)</f>
        <v>1164508</v>
      </c>
      <c r="F67" s="151">
        <f>E67/$E$69</f>
        <v>0.902492707258022</v>
      </c>
    </row>
    <row r="68" spans="1:8" s="4" customFormat="1" ht="18.75">
      <c r="A68" s="152"/>
      <c r="B68" s="41" t="s">
        <v>66</v>
      </c>
      <c r="C68" s="143"/>
      <c r="D68" s="143"/>
      <c r="E68" s="143"/>
      <c r="F68" s="151"/>
    </row>
    <row r="69" spans="1:8" s="4" customFormat="1" ht="18.75">
      <c r="A69" s="152"/>
      <c r="B69" s="42" t="s">
        <v>0</v>
      </c>
      <c r="C69" s="140">
        <f>SUM(C65:C68)</f>
        <v>1279549</v>
      </c>
      <c r="D69" s="140">
        <f t="shared" ref="D69:F69" si="3">SUM(D65:D68)</f>
        <v>10775</v>
      </c>
      <c r="E69" s="140">
        <f t="shared" si="3"/>
        <v>1290324</v>
      </c>
      <c r="F69" s="141">
        <f t="shared" si="3"/>
        <v>1</v>
      </c>
    </row>
    <row r="70" spans="1:8" s="4" customFormat="1" ht="18.75">
      <c r="A70" s="152"/>
      <c r="B70" s="43" t="s">
        <v>42</v>
      </c>
      <c r="C70" s="140"/>
      <c r="D70" s="140"/>
      <c r="E70" s="140"/>
      <c r="F70" s="141"/>
    </row>
    <row r="71" spans="1:8" s="4" customFormat="1" ht="18.75">
      <c r="A71" s="142">
        <v>2021</v>
      </c>
      <c r="B71" s="40" t="s">
        <v>63</v>
      </c>
      <c r="C71" s="143">
        <v>133183</v>
      </c>
      <c r="D71" s="144">
        <v>902</v>
      </c>
      <c r="E71" s="143">
        <f>SUM(C71:D72)</f>
        <v>134085</v>
      </c>
      <c r="F71" s="145">
        <f>E71/_Hlk110587892</f>
        <v>0.11133474655433967</v>
      </c>
      <c r="G71"/>
      <c r="H71"/>
    </row>
    <row r="72" spans="1:8" s="4" customFormat="1" ht="18.75">
      <c r="A72" s="142"/>
      <c r="B72" s="41" t="s">
        <v>64</v>
      </c>
      <c r="C72" s="143"/>
      <c r="D72" s="144"/>
      <c r="E72" s="143"/>
      <c r="F72" s="145"/>
      <c r="G72"/>
      <c r="H72"/>
    </row>
    <row r="73" spans="1:8" s="4" customFormat="1" ht="18.75">
      <c r="A73" s="142"/>
      <c r="B73" s="40" t="s">
        <v>65</v>
      </c>
      <c r="C73" s="143">
        <v>1060837</v>
      </c>
      <c r="D73" s="143">
        <v>9419</v>
      </c>
      <c r="E73" s="143">
        <f>SUM(C73:D74)</f>
        <v>1070256</v>
      </c>
      <c r="F73" s="145">
        <f>E73/_Hlk110587892</f>
        <v>0.88866525344566027</v>
      </c>
      <c r="G73"/>
      <c r="H73"/>
    </row>
    <row r="74" spans="1:8" s="4" customFormat="1" ht="18.75">
      <c r="A74" s="142"/>
      <c r="B74" s="41" t="s">
        <v>66</v>
      </c>
      <c r="C74" s="143"/>
      <c r="D74" s="143"/>
      <c r="E74" s="143"/>
      <c r="F74" s="145"/>
      <c r="G74"/>
      <c r="H74"/>
    </row>
    <row r="75" spans="1:8" s="4" customFormat="1" ht="18.75">
      <c r="A75" s="142"/>
      <c r="B75" s="42" t="s">
        <v>0</v>
      </c>
      <c r="C75" s="140">
        <f>SUM(C71:C74)</f>
        <v>1194020</v>
      </c>
      <c r="D75" s="140">
        <f t="shared" ref="D75:F75" si="4">SUM(D71:D74)</f>
        <v>10321</v>
      </c>
      <c r="E75" s="140">
        <f>SUM(E71:E74)</f>
        <v>1204341</v>
      </c>
      <c r="F75" s="141">
        <f t="shared" si="4"/>
        <v>1</v>
      </c>
      <c r="G75"/>
      <c r="H75"/>
    </row>
    <row r="76" spans="1:8" s="4" customFormat="1" ht="18.75">
      <c r="A76" s="142"/>
      <c r="B76" s="43" t="s">
        <v>42</v>
      </c>
      <c r="C76" s="140"/>
      <c r="D76" s="140"/>
      <c r="E76" s="140"/>
      <c r="F76" s="141"/>
      <c r="G76"/>
      <c r="H76"/>
    </row>
    <row r="77" spans="1:8" s="4" customFormat="1" ht="18.75">
      <c r="A77" s="146">
        <v>2020</v>
      </c>
      <c r="B77" s="45" t="s">
        <v>63</v>
      </c>
      <c r="C77" s="143">
        <v>122617</v>
      </c>
      <c r="D77" s="144">
        <v>737</v>
      </c>
      <c r="E77" s="143">
        <f>SUM(C77:D78)</f>
        <v>123354</v>
      </c>
      <c r="F77" s="139">
        <f>E77/E81</f>
        <v>0.11149918378193691</v>
      </c>
      <c r="G77"/>
      <c r="H77"/>
    </row>
    <row r="78" spans="1:8" s="4" customFormat="1" ht="18.75">
      <c r="A78" s="146"/>
      <c r="B78" s="46" t="s">
        <v>64</v>
      </c>
      <c r="C78" s="143"/>
      <c r="D78" s="144"/>
      <c r="E78" s="143"/>
      <c r="F78" s="139"/>
      <c r="G78"/>
      <c r="H78"/>
    </row>
    <row r="79" spans="1:8" s="4" customFormat="1" ht="18.75">
      <c r="A79" s="146"/>
      <c r="B79" s="45" t="s">
        <v>65</v>
      </c>
      <c r="C79" s="143">
        <v>974868</v>
      </c>
      <c r="D79" s="143">
        <v>8100</v>
      </c>
      <c r="E79" s="143">
        <f>SUM(C79:D80)</f>
        <v>982968</v>
      </c>
      <c r="F79" s="139">
        <f>E79/E81</f>
        <v>0.88850081621806309</v>
      </c>
      <c r="G79"/>
      <c r="H79"/>
    </row>
    <row r="80" spans="1:8" s="4" customFormat="1" ht="18.75">
      <c r="A80" s="146"/>
      <c r="B80" s="46" t="s">
        <v>66</v>
      </c>
      <c r="C80" s="143"/>
      <c r="D80" s="143"/>
      <c r="E80" s="143"/>
      <c r="F80" s="139"/>
      <c r="G80"/>
      <c r="H80"/>
    </row>
    <row r="81" spans="1:14" s="4" customFormat="1" ht="18.75">
      <c r="A81" s="146"/>
      <c r="B81" s="42" t="s">
        <v>0</v>
      </c>
      <c r="C81" s="140">
        <f>SUM(C77:C80)</f>
        <v>1097485</v>
      </c>
      <c r="D81" s="140">
        <f t="shared" ref="D81:F81" si="5">SUM(D77:D80)</f>
        <v>8837</v>
      </c>
      <c r="E81" s="140">
        <f t="shared" si="5"/>
        <v>1106322</v>
      </c>
      <c r="F81" s="141">
        <f t="shared" si="5"/>
        <v>1</v>
      </c>
      <c r="G81"/>
      <c r="H81"/>
    </row>
    <row r="82" spans="1:14" s="4" customFormat="1" ht="18.75">
      <c r="A82" s="146"/>
      <c r="B82" s="43" t="s">
        <v>42</v>
      </c>
      <c r="C82" s="140"/>
      <c r="D82" s="140"/>
      <c r="E82" s="140"/>
      <c r="F82" s="141"/>
      <c r="G82"/>
      <c r="H82"/>
    </row>
    <row r="83" spans="1:14" s="4" customFormat="1" ht="18.75">
      <c r="A83" s="21" t="s">
        <v>44</v>
      </c>
      <c r="F83" s="33" t="s">
        <v>46</v>
      </c>
    </row>
    <row r="84" spans="1:14" s="4" customFormat="1" ht="18.75">
      <c r="A84" s="21" t="s">
        <v>45</v>
      </c>
      <c r="F84" s="33" t="s">
        <v>47</v>
      </c>
    </row>
    <row r="85" spans="1:14" s="4" customFormat="1" ht="18.75">
      <c r="A85" s="21" t="s">
        <v>22</v>
      </c>
      <c r="F85" s="33" t="s">
        <v>48</v>
      </c>
    </row>
    <row r="86" spans="1:14" s="4" customFormat="1" ht="18.75">
      <c r="A86" s="34" t="s">
        <v>49</v>
      </c>
      <c r="F86" s="35" t="s">
        <v>50</v>
      </c>
    </row>
    <row r="87" spans="1:14" s="4" customFormat="1" ht="18.75"/>
    <row r="88" spans="1:14" s="4" customFormat="1" ht="21.75">
      <c r="A88" s="99" t="s">
        <v>98</v>
      </c>
      <c r="B88" s="99"/>
      <c r="C88" s="99"/>
      <c r="D88" s="99"/>
      <c r="E88" s="99"/>
      <c r="F88" s="99"/>
      <c r="G88" s="99"/>
      <c r="H88" s="99"/>
    </row>
    <row r="89" spans="1:14" s="4" customFormat="1" ht="21.75">
      <c r="A89" s="119" t="s">
        <v>68</v>
      </c>
      <c r="B89" s="119"/>
      <c r="C89" s="119"/>
      <c r="D89" s="119"/>
      <c r="E89" s="119"/>
      <c r="F89" s="119"/>
      <c r="G89" s="119"/>
      <c r="H89" s="84"/>
      <c r="I89" s="83"/>
      <c r="J89" s="83"/>
    </row>
    <row r="90" spans="1:14" s="4" customFormat="1" ht="18.75" customHeight="1">
      <c r="A90" s="133" t="s">
        <v>69</v>
      </c>
      <c r="B90" s="133"/>
      <c r="C90" s="133"/>
      <c r="D90" s="133"/>
      <c r="E90" s="133"/>
      <c r="F90" s="133"/>
      <c r="G90" s="133"/>
      <c r="H90" s="133"/>
      <c r="I90" s="84"/>
      <c r="J90" s="84"/>
    </row>
    <row r="91" spans="1:14" s="4" customFormat="1" ht="18.75">
      <c r="B91" s="21" t="s">
        <v>52</v>
      </c>
      <c r="H91" s="33" t="s">
        <v>53</v>
      </c>
      <c r="I91" s="85"/>
      <c r="J91" s="85"/>
    </row>
    <row r="92" spans="1:14" s="4" customFormat="1" ht="37.5" customHeight="1">
      <c r="A92" s="129" t="s">
        <v>43</v>
      </c>
      <c r="B92" s="125" t="s">
        <v>87</v>
      </c>
      <c r="C92" s="126"/>
      <c r="D92" s="126"/>
      <c r="E92" s="126"/>
      <c r="F92" s="126"/>
      <c r="G92" s="126"/>
      <c r="H92" s="127"/>
      <c r="I92" s="161" t="s">
        <v>85</v>
      </c>
      <c r="J92" s="161" t="s">
        <v>86</v>
      </c>
    </row>
    <row r="93" spans="1:14" s="4" customFormat="1" ht="75.75" customHeight="1">
      <c r="A93" s="129"/>
      <c r="B93" s="134" t="s">
        <v>70</v>
      </c>
      <c r="C93" s="134"/>
      <c r="D93" s="134"/>
      <c r="E93" s="134"/>
      <c r="F93" s="125" t="s">
        <v>72</v>
      </c>
      <c r="G93" s="126"/>
      <c r="H93" s="127"/>
      <c r="I93" s="162"/>
      <c r="J93" s="162"/>
    </row>
    <row r="94" spans="1:14" s="4" customFormat="1" ht="18.75" customHeight="1">
      <c r="A94" s="129"/>
      <c r="B94" s="135" t="s">
        <v>71</v>
      </c>
      <c r="C94" s="135"/>
      <c r="D94" s="135"/>
      <c r="E94" s="135"/>
      <c r="F94" s="136" t="s">
        <v>73</v>
      </c>
      <c r="G94" s="137"/>
      <c r="H94" s="138"/>
      <c r="I94" s="162"/>
      <c r="J94" s="162"/>
    </row>
    <row r="95" spans="1:14" s="4" customFormat="1" ht="40.5">
      <c r="A95" s="129"/>
      <c r="B95" s="1" t="s">
        <v>74</v>
      </c>
      <c r="C95" s="1" t="s">
        <v>76</v>
      </c>
      <c r="D95" s="23" t="s">
        <v>78</v>
      </c>
      <c r="E95" s="23" t="s">
        <v>88</v>
      </c>
      <c r="F95" s="1" t="s">
        <v>80</v>
      </c>
      <c r="G95" s="1" t="s">
        <v>82</v>
      </c>
      <c r="H95" s="1" t="s">
        <v>84</v>
      </c>
      <c r="I95" s="162"/>
      <c r="J95" s="162"/>
      <c r="K95"/>
      <c r="L95"/>
      <c r="M95"/>
      <c r="N95"/>
    </row>
    <row r="96" spans="1:14" s="4" customFormat="1" ht="25.5">
      <c r="A96" s="129"/>
      <c r="B96" s="19" t="s">
        <v>75</v>
      </c>
      <c r="C96" s="19" t="s">
        <v>77</v>
      </c>
      <c r="D96" s="27" t="s">
        <v>79</v>
      </c>
      <c r="E96" s="19" t="s">
        <v>89</v>
      </c>
      <c r="F96" s="27" t="s">
        <v>81</v>
      </c>
      <c r="G96" s="19" t="s">
        <v>83</v>
      </c>
      <c r="H96" s="27" t="s">
        <v>216</v>
      </c>
      <c r="I96" s="162"/>
      <c r="J96" s="163"/>
      <c r="K96"/>
      <c r="L96"/>
      <c r="M96"/>
      <c r="N96"/>
    </row>
    <row r="97" spans="1:14" s="4" customFormat="1" ht="18.75">
      <c r="A97" s="48">
        <v>2024</v>
      </c>
      <c r="B97" s="49">
        <v>361107</v>
      </c>
      <c r="C97" s="49">
        <v>1444</v>
      </c>
      <c r="D97" s="50">
        <v>0</v>
      </c>
      <c r="E97" s="51">
        <v>138732</v>
      </c>
      <c r="F97" s="49">
        <v>713660</v>
      </c>
      <c r="G97" s="50">
        <v>0</v>
      </c>
      <c r="H97" s="88">
        <v>0</v>
      </c>
      <c r="I97" s="89">
        <f>SUM(B97:H97)</f>
        <v>1214943</v>
      </c>
      <c r="J97" s="170">
        <v>7.8399999999999997E-2</v>
      </c>
      <c r="K97" s="79"/>
      <c r="L97"/>
      <c r="M97"/>
      <c r="N97"/>
    </row>
    <row r="98" spans="1:14" s="4" customFormat="1" ht="18.75">
      <c r="A98" s="48">
        <v>2023</v>
      </c>
      <c r="B98" s="49">
        <v>435939</v>
      </c>
      <c r="C98" s="2">
        <v>902</v>
      </c>
      <c r="D98" s="50">
        <v>0</v>
      </c>
      <c r="E98" s="51">
        <v>71538</v>
      </c>
      <c r="F98" s="49">
        <v>609407</v>
      </c>
      <c r="G98" s="50">
        <v>0</v>
      </c>
      <c r="H98" s="88">
        <v>0</v>
      </c>
      <c r="I98" s="89">
        <f>SUM(B98:H98)</f>
        <v>1117786</v>
      </c>
      <c r="J98" s="171"/>
      <c r="K98" s="93"/>
      <c r="L98" s="94"/>
      <c r="M98"/>
      <c r="N98"/>
    </row>
    <row r="99" spans="1:14" s="4" customFormat="1" ht="18.75">
      <c r="A99" s="48">
        <v>2022</v>
      </c>
      <c r="B99" s="52">
        <v>520567</v>
      </c>
      <c r="C99" s="50">
        <v>896</v>
      </c>
      <c r="D99" s="50">
        <v>0</v>
      </c>
      <c r="E99" s="53">
        <v>23230</v>
      </c>
      <c r="F99" s="52">
        <v>734856</v>
      </c>
      <c r="G99" s="50">
        <v>0</v>
      </c>
      <c r="H99" s="88">
        <v>0</v>
      </c>
      <c r="I99" s="89">
        <f>SUM(B99:H99)</f>
        <v>1279549</v>
      </c>
      <c r="J99" s="171"/>
      <c r="K99" s="93"/>
      <c r="L99" s="94"/>
      <c r="M99"/>
      <c r="N99"/>
    </row>
    <row r="100" spans="1:14" s="4" customFormat="1" ht="18.75">
      <c r="A100" s="48">
        <v>2021</v>
      </c>
      <c r="B100" s="52">
        <v>556745</v>
      </c>
      <c r="C100" s="50">
        <v>101</v>
      </c>
      <c r="D100" s="50">
        <v>0</v>
      </c>
      <c r="E100" s="53">
        <v>1985</v>
      </c>
      <c r="F100" s="52">
        <v>635190</v>
      </c>
      <c r="G100" s="50">
        <v>0</v>
      </c>
      <c r="H100" s="88">
        <v>0</v>
      </c>
      <c r="I100" s="89">
        <f>SUM(B100:H100)</f>
        <v>1194021</v>
      </c>
      <c r="J100" s="171"/>
      <c r="L100" s="94"/>
      <c r="M100"/>
      <c r="N100"/>
    </row>
    <row r="101" spans="1:14" s="4" customFormat="1" ht="18.75">
      <c r="A101" s="54">
        <v>2020</v>
      </c>
      <c r="B101" s="52">
        <v>554144</v>
      </c>
      <c r="C101" s="50">
        <v>115</v>
      </c>
      <c r="D101" s="50">
        <v>0</v>
      </c>
      <c r="E101" s="55">
        <v>0</v>
      </c>
      <c r="F101" s="52">
        <v>543226</v>
      </c>
      <c r="G101" s="50">
        <v>0</v>
      </c>
      <c r="H101" s="88">
        <v>0</v>
      </c>
      <c r="I101" s="89">
        <f>SUM(B101:H101)</f>
        <v>1097485</v>
      </c>
      <c r="J101" s="172"/>
      <c r="L101" s="94"/>
      <c r="M101"/>
      <c r="N101"/>
    </row>
    <row r="102" spans="1:14" s="4" customFormat="1" ht="18.75">
      <c r="A102" s="21" t="s">
        <v>44</v>
      </c>
      <c r="K102"/>
      <c r="L102" s="95"/>
      <c r="M102"/>
      <c r="N102"/>
    </row>
    <row r="103" spans="1:14" s="4" customFormat="1" ht="18.75">
      <c r="A103" s="21" t="s">
        <v>45</v>
      </c>
      <c r="F103"/>
      <c r="G103"/>
      <c r="J103" s="33" t="s">
        <v>46</v>
      </c>
      <c r="K103"/>
      <c r="L103"/>
      <c r="M103"/>
      <c r="N103"/>
    </row>
    <row r="104" spans="1:14" s="4" customFormat="1" ht="18.75">
      <c r="A104" s="21" t="s">
        <v>22</v>
      </c>
      <c r="F104"/>
      <c r="G104"/>
      <c r="J104" s="33" t="s">
        <v>47</v>
      </c>
      <c r="K104"/>
      <c r="L104"/>
      <c r="M104"/>
      <c r="N104"/>
    </row>
    <row r="105" spans="1:14" s="4" customFormat="1" ht="18.75">
      <c r="A105" s="34" t="s">
        <v>90</v>
      </c>
      <c r="F105"/>
      <c r="G105"/>
      <c r="J105" s="33" t="s">
        <v>48</v>
      </c>
    </row>
    <row r="106" spans="1:14" s="4" customFormat="1" ht="18.75">
      <c r="A106" s="56" t="s">
        <v>92</v>
      </c>
      <c r="F106"/>
      <c r="G106"/>
      <c r="J106" s="35" t="s">
        <v>91</v>
      </c>
    </row>
    <row r="107" spans="1:14" s="4" customFormat="1" ht="18.75">
      <c r="A107" s="56" t="s">
        <v>93</v>
      </c>
      <c r="F107"/>
      <c r="G107"/>
      <c r="J107" s="35" t="s">
        <v>94</v>
      </c>
    </row>
    <row r="108" spans="1:14" s="4" customFormat="1" ht="18.75">
      <c r="A108" s="57" t="s">
        <v>97</v>
      </c>
      <c r="J108" s="35" t="s">
        <v>95</v>
      </c>
    </row>
    <row r="109" spans="1:14" s="4" customFormat="1" ht="18.75">
      <c r="J109" s="35" t="s">
        <v>96</v>
      </c>
    </row>
    <row r="110" spans="1:14" s="4" customFormat="1" ht="21.75">
      <c r="A110" s="99" t="s">
        <v>99</v>
      </c>
      <c r="B110" s="99"/>
      <c r="C110" s="99"/>
      <c r="D110" s="99"/>
      <c r="E110" s="99"/>
      <c r="F110" s="99"/>
      <c r="G110" s="99"/>
      <c r="H110" s="72"/>
    </row>
    <row r="111" spans="1:14" s="4" customFormat="1" ht="21.75">
      <c r="A111" s="132" t="s">
        <v>100</v>
      </c>
      <c r="B111" s="132"/>
      <c r="C111" s="132"/>
      <c r="D111" s="132"/>
      <c r="E111" s="132"/>
      <c r="F111" s="132"/>
      <c r="G111" s="132"/>
    </row>
    <row r="112" spans="1:14" s="4" customFormat="1" ht="18.75" customHeight="1">
      <c r="A112" s="133" t="s">
        <v>101</v>
      </c>
      <c r="B112" s="133"/>
      <c r="C112" s="133"/>
      <c r="D112" s="133"/>
      <c r="E112" s="133"/>
      <c r="F112" s="133"/>
      <c r="G112" s="133"/>
    </row>
    <row r="113" spans="1:7" s="4" customFormat="1" ht="18.75">
      <c r="B113" s="21" t="s">
        <v>52</v>
      </c>
      <c r="E113" s="33" t="s">
        <v>53</v>
      </c>
    </row>
    <row r="114" spans="1:7" s="4" customFormat="1" ht="18.75">
      <c r="A114" s="96" t="s">
        <v>119</v>
      </c>
      <c r="B114" s="125" t="s">
        <v>118</v>
      </c>
      <c r="C114" s="126"/>
      <c r="D114" s="126"/>
      <c r="E114" s="126"/>
      <c r="F114" s="127"/>
      <c r="G114" s="96" t="s">
        <v>120</v>
      </c>
    </row>
    <row r="115" spans="1:7" s="4" customFormat="1" ht="94.5" customHeight="1">
      <c r="A115" s="96"/>
      <c r="B115" s="129" t="s">
        <v>116</v>
      </c>
      <c r="C115" s="129"/>
      <c r="D115" s="129"/>
      <c r="E115" s="125" t="s">
        <v>117</v>
      </c>
      <c r="F115" s="127"/>
      <c r="G115" s="96"/>
    </row>
    <row r="116" spans="1:7" s="4" customFormat="1" ht="44.25" customHeight="1">
      <c r="A116" s="96"/>
      <c r="B116" s="44" t="s">
        <v>74</v>
      </c>
      <c r="C116" s="44" t="s">
        <v>76</v>
      </c>
      <c r="D116" s="47" t="s">
        <v>102</v>
      </c>
      <c r="E116" s="44" t="s">
        <v>82</v>
      </c>
      <c r="F116" s="44" t="s">
        <v>104</v>
      </c>
      <c r="G116" s="96"/>
    </row>
    <row r="117" spans="1:7" s="4" customFormat="1" ht="22.5">
      <c r="A117" s="96"/>
      <c r="B117" s="58" t="s">
        <v>75</v>
      </c>
      <c r="C117" s="58" t="s">
        <v>77</v>
      </c>
      <c r="D117" s="58" t="s">
        <v>103</v>
      </c>
      <c r="E117" s="58" t="s">
        <v>83</v>
      </c>
      <c r="F117" s="58" t="s">
        <v>105</v>
      </c>
      <c r="G117" s="96"/>
    </row>
    <row r="118" spans="1:7" s="4" customFormat="1" ht="18.75">
      <c r="A118" s="59" t="s">
        <v>106</v>
      </c>
      <c r="B118" s="108">
        <v>922.9</v>
      </c>
      <c r="C118" s="108">
        <v>0</v>
      </c>
      <c r="D118" s="108">
        <v>0</v>
      </c>
      <c r="E118" s="108">
        <v>0</v>
      </c>
      <c r="F118" s="108">
        <v>0</v>
      </c>
      <c r="G118" s="104">
        <f>SUM(B118:F119)</f>
        <v>922.9</v>
      </c>
    </row>
    <row r="119" spans="1:7" s="4" customFormat="1" ht="18.75">
      <c r="A119" s="27" t="s">
        <v>107</v>
      </c>
      <c r="B119" s="108"/>
      <c r="C119" s="108"/>
      <c r="D119" s="108"/>
      <c r="E119" s="108"/>
      <c r="F119" s="108"/>
      <c r="G119" s="104"/>
    </row>
    <row r="120" spans="1:7" s="4" customFormat="1" ht="18.75">
      <c r="A120" s="44" t="s">
        <v>108</v>
      </c>
      <c r="B120" s="107">
        <v>0</v>
      </c>
      <c r="C120" s="107">
        <v>0</v>
      </c>
      <c r="D120" s="108">
        <v>0</v>
      </c>
      <c r="E120" s="108">
        <v>0</v>
      </c>
      <c r="F120" s="118">
        <v>3760</v>
      </c>
      <c r="G120" s="104">
        <f>SUM(B120:F121)</f>
        <v>3760</v>
      </c>
    </row>
    <row r="121" spans="1:7" s="4" customFormat="1" ht="18.75">
      <c r="A121" s="27" t="s">
        <v>109</v>
      </c>
      <c r="B121" s="107"/>
      <c r="C121" s="107"/>
      <c r="D121" s="108"/>
      <c r="E121" s="108"/>
      <c r="F121" s="118"/>
      <c r="G121" s="104"/>
    </row>
    <row r="122" spans="1:7" s="4" customFormat="1" ht="18.75">
      <c r="A122" s="44" t="s">
        <v>110</v>
      </c>
      <c r="B122" s="109">
        <v>1680.7</v>
      </c>
      <c r="C122" s="108">
        <v>0</v>
      </c>
      <c r="D122" s="108">
        <v>0</v>
      </c>
      <c r="E122" s="108">
        <v>0</v>
      </c>
      <c r="F122" s="108">
        <v>0</v>
      </c>
      <c r="G122" s="104">
        <f>SUM(B122:F123)</f>
        <v>1680.7</v>
      </c>
    </row>
    <row r="123" spans="1:7" s="4" customFormat="1" ht="18.75">
      <c r="A123" s="27" t="s">
        <v>111</v>
      </c>
      <c r="B123" s="109"/>
      <c r="C123" s="108"/>
      <c r="D123" s="108"/>
      <c r="E123" s="108"/>
      <c r="F123" s="108"/>
      <c r="G123" s="104"/>
    </row>
    <row r="124" spans="1:7" s="4" customFormat="1" ht="18.75">
      <c r="A124" s="44" t="s">
        <v>112</v>
      </c>
      <c r="B124" s="108">
        <v>0</v>
      </c>
      <c r="C124" s="108">
        <v>0</v>
      </c>
      <c r="D124" s="108">
        <v>0</v>
      </c>
      <c r="E124" s="108">
        <v>0</v>
      </c>
      <c r="F124" s="118">
        <v>1856</v>
      </c>
      <c r="G124" s="104">
        <f>SUM(B124:F125)</f>
        <v>1856</v>
      </c>
    </row>
    <row r="125" spans="1:7" s="4" customFormat="1" ht="18.75">
      <c r="A125" s="27" t="s">
        <v>113</v>
      </c>
      <c r="B125" s="108"/>
      <c r="C125" s="108"/>
      <c r="D125" s="108"/>
      <c r="E125" s="108"/>
      <c r="F125" s="118"/>
      <c r="G125" s="104"/>
    </row>
    <row r="126" spans="1:7" s="4" customFormat="1" ht="18.75">
      <c r="A126" s="44" t="s">
        <v>114</v>
      </c>
      <c r="B126" s="118">
        <v>1266</v>
      </c>
      <c r="C126" s="108">
        <v>0</v>
      </c>
      <c r="D126" s="118">
        <v>4902</v>
      </c>
      <c r="E126" s="108">
        <v>0</v>
      </c>
      <c r="F126" s="108">
        <v>0</v>
      </c>
      <c r="G126" s="104">
        <f>SUM(B126:F127)</f>
        <v>6168</v>
      </c>
    </row>
    <row r="127" spans="1:7" s="4" customFormat="1" ht="18.75">
      <c r="A127" s="60" t="s">
        <v>115</v>
      </c>
      <c r="B127" s="131"/>
      <c r="C127" s="130"/>
      <c r="D127" s="131"/>
      <c r="E127" s="130"/>
      <c r="F127" s="130"/>
      <c r="G127" s="104"/>
    </row>
    <row r="128" spans="1:7" s="4" customFormat="1" ht="18.75">
      <c r="A128" s="44" t="s">
        <v>123</v>
      </c>
      <c r="B128" s="107">
        <v>362.3</v>
      </c>
      <c r="C128" s="107">
        <v>0</v>
      </c>
      <c r="D128" s="108">
        <v>0</v>
      </c>
      <c r="E128" s="108">
        <v>0</v>
      </c>
      <c r="F128" s="108">
        <v>0</v>
      </c>
      <c r="G128" s="104">
        <f>SUM(B128:F129)</f>
        <v>362.3</v>
      </c>
    </row>
    <row r="129" spans="1:7" s="4" customFormat="1" ht="18.75">
      <c r="A129" s="27" t="s">
        <v>124</v>
      </c>
      <c r="B129" s="107"/>
      <c r="C129" s="107"/>
      <c r="D129" s="108"/>
      <c r="E129" s="108"/>
      <c r="F129" s="108"/>
      <c r="G129" s="104"/>
    </row>
    <row r="130" spans="1:7" s="4" customFormat="1" ht="18.75">
      <c r="A130" s="44" t="s">
        <v>125</v>
      </c>
      <c r="B130" s="108">
        <v>0</v>
      </c>
      <c r="C130" s="118">
        <v>1444</v>
      </c>
      <c r="D130" s="108">
        <v>0</v>
      </c>
      <c r="E130" s="108">
        <v>0</v>
      </c>
      <c r="F130" s="118">
        <v>106445</v>
      </c>
      <c r="G130" s="104">
        <f>SUM(B130:F131)</f>
        <v>107889</v>
      </c>
    </row>
    <row r="131" spans="1:7" s="4" customFormat="1" ht="18.75">
      <c r="A131" s="27" t="s">
        <v>126</v>
      </c>
      <c r="B131" s="108"/>
      <c r="C131" s="118"/>
      <c r="D131" s="108"/>
      <c r="E131" s="108"/>
      <c r="F131" s="118"/>
      <c r="G131" s="104"/>
    </row>
    <row r="132" spans="1:7" s="4" customFormat="1" ht="18.75">
      <c r="A132" s="44" t="s">
        <v>127</v>
      </c>
      <c r="B132" s="108">
        <v>0</v>
      </c>
      <c r="C132" s="108">
        <v>0</v>
      </c>
      <c r="D132" s="108">
        <v>0</v>
      </c>
      <c r="E132" s="108">
        <v>0</v>
      </c>
      <c r="F132" s="108">
        <v>0</v>
      </c>
      <c r="G132" s="104">
        <f>SUM(B132:F133)</f>
        <v>0</v>
      </c>
    </row>
    <row r="133" spans="1:7" s="4" customFormat="1" ht="18.75">
      <c r="A133" s="27" t="s">
        <v>128</v>
      </c>
      <c r="B133" s="108"/>
      <c r="C133" s="108"/>
      <c r="D133" s="108"/>
      <c r="E133" s="108"/>
      <c r="F133" s="108"/>
      <c r="G133" s="104"/>
    </row>
    <row r="134" spans="1:7" s="4" customFormat="1" ht="18.75">
      <c r="A134" s="44" t="s">
        <v>129</v>
      </c>
      <c r="B134" s="108">
        <v>0</v>
      </c>
      <c r="C134" s="108">
        <v>0</v>
      </c>
      <c r="D134" s="108">
        <v>0</v>
      </c>
      <c r="E134" s="108">
        <v>0</v>
      </c>
      <c r="F134" s="108">
        <v>4.2</v>
      </c>
      <c r="G134" s="104">
        <f>SUM(B134:F135)</f>
        <v>4.2</v>
      </c>
    </row>
    <row r="135" spans="1:7" s="4" customFormat="1" ht="18.75">
      <c r="A135" s="61" t="s">
        <v>130</v>
      </c>
      <c r="B135" s="108"/>
      <c r="C135" s="108"/>
      <c r="D135" s="108"/>
      <c r="E135" s="108"/>
      <c r="F135" s="108"/>
      <c r="G135" s="104"/>
    </row>
    <row r="136" spans="1:7" s="4" customFormat="1" ht="18.75">
      <c r="A136" s="44" t="s">
        <v>131</v>
      </c>
      <c r="B136" s="108">
        <v>0</v>
      </c>
      <c r="C136" s="108">
        <v>0</v>
      </c>
      <c r="D136" s="108">
        <v>0</v>
      </c>
      <c r="E136" s="108">
        <v>0</v>
      </c>
      <c r="F136" s="108">
        <v>0</v>
      </c>
      <c r="G136" s="104">
        <f>SUM(B136:F137)</f>
        <v>0</v>
      </c>
    </row>
    <row r="137" spans="1:7" s="4" customFormat="1" ht="18.75">
      <c r="A137" s="19" t="s">
        <v>132</v>
      </c>
      <c r="B137" s="108"/>
      <c r="C137" s="108"/>
      <c r="D137" s="108"/>
      <c r="E137" s="108"/>
      <c r="F137" s="108"/>
      <c r="G137" s="104"/>
    </row>
    <row r="138" spans="1:7" s="4" customFormat="1" ht="18.75">
      <c r="A138" s="44" t="s">
        <v>133</v>
      </c>
      <c r="B138" s="108">
        <v>0</v>
      </c>
      <c r="C138" s="108">
        <v>0</v>
      </c>
      <c r="D138" s="108">
        <v>0</v>
      </c>
      <c r="E138" s="108">
        <v>0</v>
      </c>
      <c r="F138" s="108">
        <v>0</v>
      </c>
      <c r="G138" s="104">
        <f>SUM(B138:F139)</f>
        <v>0</v>
      </c>
    </row>
    <row r="139" spans="1:7" s="4" customFormat="1" ht="18.75">
      <c r="A139" s="64" t="s">
        <v>134</v>
      </c>
      <c r="B139" s="130"/>
      <c r="C139" s="130"/>
      <c r="D139" s="130"/>
      <c r="E139" s="130"/>
      <c r="F139" s="130"/>
      <c r="G139" s="104"/>
    </row>
    <row r="140" spans="1:7" s="4" customFormat="1" ht="18.75">
      <c r="A140" s="44" t="s">
        <v>137</v>
      </c>
      <c r="B140" s="106">
        <v>356874.8</v>
      </c>
      <c r="C140" s="107">
        <v>0</v>
      </c>
      <c r="D140" s="108">
        <v>0</v>
      </c>
      <c r="E140" s="108">
        <v>0</v>
      </c>
      <c r="F140" s="109">
        <v>194920.1</v>
      </c>
      <c r="G140" s="104">
        <f>SUM(B140:F141)</f>
        <v>551794.9</v>
      </c>
    </row>
    <row r="141" spans="1:7" s="4" customFormat="1" ht="25.5">
      <c r="A141" s="27" t="s">
        <v>138</v>
      </c>
      <c r="B141" s="106"/>
      <c r="C141" s="107"/>
      <c r="D141" s="108"/>
      <c r="E141" s="108"/>
      <c r="F141" s="109"/>
      <c r="G141" s="104"/>
    </row>
    <row r="142" spans="1:7" s="4" customFormat="1" ht="18.75">
      <c r="A142" s="44" t="s">
        <v>139</v>
      </c>
      <c r="B142" s="108">
        <v>0</v>
      </c>
      <c r="C142" s="108">
        <v>0</v>
      </c>
      <c r="D142" s="109">
        <v>12301.8</v>
      </c>
      <c r="E142" s="108">
        <v>0</v>
      </c>
      <c r="F142" s="109">
        <v>29393.3</v>
      </c>
      <c r="G142" s="110">
        <f>SUM(B142:F143)</f>
        <v>41695.1</v>
      </c>
    </row>
    <row r="143" spans="1:7" s="4" customFormat="1" ht="18.75">
      <c r="A143" s="27" t="s">
        <v>140</v>
      </c>
      <c r="B143" s="108"/>
      <c r="C143" s="108"/>
      <c r="D143" s="109"/>
      <c r="E143" s="108"/>
      <c r="F143" s="109"/>
      <c r="G143" s="110"/>
    </row>
    <row r="144" spans="1:7" s="4" customFormat="1" ht="18.75">
      <c r="A144" s="44" t="s">
        <v>141</v>
      </c>
      <c r="B144" s="108">
        <v>0</v>
      </c>
      <c r="C144" s="108">
        <v>0</v>
      </c>
      <c r="D144" s="118">
        <v>121528</v>
      </c>
      <c r="E144" s="108">
        <v>0</v>
      </c>
      <c r="F144" s="109">
        <v>377280.9</v>
      </c>
      <c r="G144" s="104">
        <f>SUM(B144:F145)</f>
        <v>498808.9</v>
      </c>
    </row>
    <row r="145" spans="1:8" s="4" customFormat="1" ht="25.5">
      <c r="A145" s="27" t="s">
        <v>142</v>
      </c>
      <c r="B145" s="108"/>
      <c r="C145" s="108"/>
      <c r="D145" s="118"/>
      <c r="E145" s="108"/>
      <c r="F145" s="109"/>
      <c r="G145" s="104"/>
    </row>
    <row r="146" spans="1:8" s="4" customFormat="1" ht="18.75">
      <c r="A146" s="65" t="s">
        <v>144</v>
      </c>
      <c r="B146" s="116">
        <f>SUM(B118:B145)</f>
        <v>361106.7</v>
      </c>
      <c r="C146" s="117">
        <f>SUM(C118:C145)</f>
        <v>1444</v>
      </c>
      <c r="D146" s="116">
        <f t="shared" ref="D146:F146" si="6">SUM(D118:D145)</f>
        <v>138731.79999999999</v>
      </c>
      <c r="E146" s="117">
        <f t="shared" si="6"/>
        <v>0</v>
      </c>
      <c r="F146" s="116">
        <f t="shared" si="6"/>
        <v>713659.5</v>
      </c>
      <c r="G146" s="105">
        <f>SUM(B146:F147)</f>
        <v>1214942</v>
      </c>
    </row>
    <row r="147" spans="1:8" s="4" customFormat="1" ht="18.75">
      <c r="A147" s="63" t="s">
        <v>42</v>
      </c>
      <c r="B147" s="116"/>
      <c r="C147" s="117"/>
      <c r="D147" s="116"/>
      <c r="E147" s="117"/>
      <c r="F147" s="116"/>
      <c r="G147" s="105"/>
    </row>
    <row r="148" spans="1:8" s="4" customFormat="1" ht="18.75">
      <c r="A148" s="21" t="s">
        <v>44</v>
      </c>
      <c r="G148" s="33" t="s">
        <v>46</v>
      </c>
    </row>
    <row r="149" spans="1:8" s="4" customFormat="1" ht="18.75">
      <c r="A149" s="21" t="s">
        <v>45</v>
      </c>
      <c r="G149" s="33" t="s">
        <v>47</v>
      </c>
    </row>
    <row r="150" spans="1:8" s="4" customFormat="1" ht="18.75">
      <c r="A150" s="21" t="s">
        <v>22</v>
      </c>
      <c r="G150" s="33" t="s">
        <v>48</v>
      </c>
    </row>
    <row r="151" spans="1:8" s="4" customFormat="1" ht="18.75">
      <c r="A151" s="34" t="s">
        <v>49</v>
      </c>
      <c r="G151" s="35" t="s">
        <v>50</v>
      </c>
    </row>
    <row r="152" spans="1:8" s="4" customFormat="1" ht="18.75">
      <c r="A152" s="56" t="s">
        <v>122</v>
      </c>
      <c r="G152" s="35" t="s">
        <v>121</v>
      </c>
    </row>
    <row r="153" spans="1:8" s="4" customFormat="1" ht="18.75">
      <c r="A153" s="62" t="s">
        <v>135</v>
      </c>
      <c r="G153" s="35" t="s">
        <v>136</v>
      </c>
    </row>
    <row r="154" spans="1:8" s="4" customFormat="1" ht="18.75">
      <c r="A154" s="21"/>
    </row>
    <row r="155" spans="1:8" s="4" customFormat="1" ht="21.75">
      <c r="A155" s="99" t="s">
        <v>143</v>
      </c>
      <c r="B155" s="99"/>
      <c r="C155" s="99"/>
      <c r="D155" s="99"/>
      <c r="E155" s="99"/>
      <c r="F155" s="99"/>
      <c r="G155" s="99"/>
      <c r="H155" s="72"/>
    </row>
    <row r="156" spans="1:8" s="4" customFormat="1" ht="21.75">
      <c r="A156" s="119" t="s">
        <v>145</v>
      </c>
      <c r="B156" s="119"/>
      <c r="C156" s="119"/>
      <c r="D156" s="119"/>
      <c r="E156" s="119"/>
      <c r="F156" s="119"/>
      <c r="G156" s="119"/>
      <c r="H156" s="119"/>
    </row>
    <row r="157" spans="1:8" s="4" customFormat="1" ht="18.75" customHeight="1">
      <c r="A157" s="133" t="s">
        <v>146</v>
      </c>
      <c r="B157" s="133"/>
      <c r="C157" s="133"/>
      <c r="D157" s="133"/>
      <c r="E157" s="133"/>
      <c r="F157" s="133"/>
      <c r="G157" s="133"/>
      <c r="H157" s="133"/>
    </row>
    <row r="158" spans="1:8" s="4" customFormat="1" ht="18.75">
      <c r="A158" s="174" t="s">
        <v>52</v>
      </c>
      <c r="B158" s="174"/>
      <c r="C158" s="174"/>
      <c r="D158" s="173" t="s">
        <v>53</v>
      </c>
      <c r="E158" s="173"/>
      <c r="F158" s="173"/>
      <c r="G158" s="173"/>
    </row>
    <row r="159" spans="1:8" s="4" customFormat="1" ht="37.5">
      <c r="A159" s="97" t="s">
        <v>151</v>
      </c>
      <c r="B159" s="71" t="s">
        <v>147</v>
      </c>
      <c r="C159" s="67" t="s">
        <v>149</v>
      </c>
      <c r="D159" s="67" t="s">
        <v>204</v>
      </c>
    </row>
    <row r="160" spans="1:8" s="4" customFormat="1" ht="38.25">
      <c r="A160" s="98"/>
      <c r="B160" s="68" t="s">
        <v>148</v>
      </c>
      <c r="C160" s="68" t="s">
        <v>150</v>
      </c>
      <c r="D160" s="68" t="s">
        <v>205</v>
      </c>
    </row>
    <row r="161" spans="1:12" s="4" customFormat="1" ht="18.75">
      <c r="A161" s="66">
        <v>2024</v>
      </c>
      <c r="B161" s="69">
        <v>9220</v>
      </c>
      <c r="C161" s="69">
        <v>1224162</v>
      </c>
      <c r="D161" s="70">
        <f>B161/C161</f>
        <v>7.5316828981785095E-3</v>
      </c>
    </row>
    <row r="162" spans="1:12" s="4" customFormat="1" ht="18.75">
      <c r="A162" s="66">
        <v>2023</v>
      </c>
      <c r="B162" s="69">
        <v>10407</v>
      </c>
      <c r="C162" s="69">
        <v>1128193</v>
      </c>
      <c r="D162" s="70">
        <f t="shared" ref="D162:D165" si="7">B162/C162</f>
        <v>9.224485526855777E-3</v>
      </c>
    </row>
    <row r="163" spans="1:12" s="4" customFormat="1" ht="18.75">
      <c r="A163" s="66">
        <v>2022</v>
      </c>
      <c r="B163" s="69">
        <v>10774</v>
      </c>
      <c r="C163" s="69">
        <v>1290324</v>
      </c>
      <c r="D163" s="70">
        <f>B163/C163</f>
        <v>8.3498408151751035E-3</v>
      </c>
    </row>
    <row r="164" spans="1:12" s="4" customFormat="1" ht="18.75">
      <c r="A164" s="66">
        <v>2021</v>
      </c>
      <c r="B164" s="69">
        <v>10321</v>
      </c>
      <c r="C164" s="69">
        <v>1204342</v>
      </c>
      <c r="D164" s="70">
        <f t="shared" si="7"/>
        <v>8.5698248504162446E-3</v>
      </c>
    </row>
    <row r="165" spans="1:12" s="4" customFormat="1" ht="18.75">
      <c r="A165" s="66">
        <v>2020</v>
      </c>
      <c r="B165" s="69">
        <v>8837</v>
      </c>
      <c r="C165" s="69">
        <v>1106322</v>
      </c>
      <c r="D165" s="70">
        <f t="shared" si="7"/>
        <v>7.9877287082784215E-3</v>
      </c>
    </row>
    <row r="166" spans="1:12" s="4" customFormat="1" ht="18.75">
      <c r="A166" s="21" t="s">
        <v>44</v>
      </c>
      <c r="D166" s="33" t="s">
        <v>46</v>
      </c>
    </row>
    <row r="167" spans="1:12" s="4" customFormat="1" ht="18.75">
      <c r="A167" s="21" t="s">
        <v>45</v>
      </c>
      <c r="D167" s="33" t="s">
        <v>47</v>
      </c>
    </row>
    <row r="168" spans="1:12" s="4" customFormat="1" ht="18.75">
      <c r="A168" s="21" t="s">
        <v>22</v>
      </c>
      <c r="D168" s="33" t="s">
        <v>48</v>
      </c>
    </row>
    <row r="169" spans="1:12" s="4" customFormat="1" ht="18.75">
      <c r="A169" s="34" t="s">
        <v>152</v>
      </c>
      <c r="D169" s="35" t="s">
        <v>153</v>
      </c>
    </row>
    <row r="170" spans="1:12" s="4" customFormat="1" ht="18.75"/>
    <row r="171" spans="1:12" s="4" customFormat="1" ht="21.75">
      <c r="A171" s="99" t="s">
        <v>176</v>
      </c>
      <c r="B171" s="99"/>
      <c r="C171" s="99"/>
      <c r="D171" s="99"/>
      <c r="E171" s="99"/>
      <c r="F171" s="99"/>
      <c r="G171" s="99"/>
      <c r="H171" s="99"/>
    </row>
    <row r="172" spans="1:12" s="4" customFormat="1" ht="21.75">
      <c r="A172" s="119" t="s">
        <v>154</v>
      </c>
      <c r="B172" s="119"/>
      <c r="C172" s="119"/>
      <c r="D172" s="119"/>
      <c r="E172" s="119"/>
      <c r="F172" s="119"/>
      <c r="G172" s="119"/>
      <c r="H172" s="119"/>
      <c r="I172" s="83"/>
      <c r="J172" s="83"/>
      <c r="K172" s="83"/>
      <c r="L172" s="83"/>
    </row>
    <row r="173" spans="1:12" s="4" customFormat="1" ht="18.75" customHeight="1">
      <c r="A173" s="133" t="s">
        <v>155</v>
      </c>
      <c r="B173" s="133"/>
      <c r="C173" s="133"/>
      <c r="D173" s="133"/>
      <c r="E173" s="133"/>
      <c r="F173" s="133"/>
      <c r="G173" s="133"/>
      <c r="H173" s="133"/>
      <c r="I173" s="133"/>
      <c r="J173" s="84"/>
      <c r="K173" s="84"/>
      <c r="L173" s="84"/>
    </row>
    <row r="174" spans="1:12" s="4" customFormat="1" ht="18.75">
      <c r="B174" s="21" t="s">
        <v>52</v>
      </c>
      <c r="E174" s="33" t="s">
        <v>53</v>
      </c>
      <c r="I174" s="85"/>
      <c r="J174" s="85"/>
      <c r="K174" s="85"/>
      <c r="L174" s="85"/>
    </row>
    <row r="175" spans="1:12" s="4" customFormat="1" ht="168.75" customHeight="1">
      <c r="A175" s="96" t="s">
        <v>208</v>
      </c>
      <c r="B175" s="157" t="s">
        <v>170</v>
      </c>
      <c r="C175" s="158"/>
      <c r="D175" s="158"/>
      <c r="E175" s="158"/>
      <c r="F175" s="158"/>
      <c r="G175" s="158"/>
      <c r="H175" s="158"/>
      <c r="I175" s="158"/>
      <c r="J175" s="159"/>
      <c r="K175" s="161" t="s">
        <v>207</v>
      </c>
    </row>
    <row r="176" spans="1:12" s="4" customFormat="1" ht="75" customHeight="1">
      <c r="A176" s="96"/>
      <c r="B176" s="121" t="s">
        <v>169</v>
      </c>
      <c r="C176" s="122"/>
      <c r="D176" s="122"/>
      <c r="E176" s="122"/>
      <c r="F176" s="154" t="s">
        <v>168</v>
      </c>
      <c r="G176" s="155"/>
      <c r="H176" s="155"/>
      <c r="I176" s="155"/>
      <c r="J176" s="156"/>
      <c r="K176" s="162"/>
    </row>
    <row r="177" spans="1:12" s="4" customFormat="1" ht="38.25" customHeight="1">
      <c r="A177" s="96"/>
      <c r="B177" s="44" t="s">
        <v>156</v>
      </c>
      <c r="C177" s="44" t="s">
        <v>158</v>
      </c>
      <c r="D177" s="44" t="s">
        <v>211</v>
      </c>
      <c r="E177" s="44" t="s">
        <v>160</v>
      </c>
      <c r="F177" s="44" t="s">
        <v>162</v>
      </c>
      <c r="G177" s="90" t="s">
        <v>213</v>
      </c>
      <c r="H177" s="90" t="s">
        <v>212</v>
      </c>
      <c r="I177" s="44" t="s">
        <v>164</v>
      </c>
      <c r="J177" s="44" t="s">
        <v>166</v>
      </c>
      <c r="K177" s="162"/>
    </row>
    <row r="178" spans="1:12" s="4" customFormat="1" ht="63.75">
      <c r="A178" s="96"/>
      <c r="B178" s="27" t="s">
        <v>157</v>
      </c>
      <c r="C178" s="27" t="s">
        <v>159</v>
      </c>
      <c r="D178" s="44" t="s">
        <v>183</v>
      </c>
      <c r="E178" s="27" t="s">
        <v>161</v>
      </c>
      <c r="F178" s="27" t="s">
        <v>163</v>
      </c>
      <c r="G178" s="44" t="s">
        <v>186</v>
      </c>
      <c r="H178" s="44" t="s">
        <v>188</v>
      </c>
      <c r="I178" s="27" t="s">
        <v>165</v>
      </c>
      <c r="J178" s="27" t="s">
        <v>167</v>
      </c>
      <c r="K178" s="163"/>
    </row>
    <row r="179" spans="1:12" s="4" customFormat="1" ht="18.75">
      <c r="A179" s="36">
        <v>2024</v>
      </c>
      <c r="B179" s="73">
        <v>0</v>
      </c>
      <c r="C179" s="73">
        <v>0</v>
      </c>
      <c r="D179" s="73">
        <v>18.899999999999999</v>
      </c>
      <c r="E179" s="74">
        <v>0</v>
      </c>
      <c r="F179" s="74">
        <v>0</v>
      </c>
      <c r="G179" s="45">
        <v>9201.1</v>
      </c>
      <c r="H179" s="73">
        <v>0</v>
      </c>
      <c r="I179" s="73">
        <v>0</v>
      </c>
      <c r="J179" s="73">
        <v>0</v>
      </c>
      <c r="K179" s="75">
        <f>SUM(B179:J179)</f>
        <v>9220</v>
      </c>
    </row>
    <row r="180" spans="1:12" ht="18.75">
      <c r="A180" s="36">
        <v>2023</v>
      </c>
      <c r="B180" s="73">
        <v>0</v>
      </c>
      <c r="C180" s="73">
        <v>0</v>
      </c>
      <c r="D180" s="73">
        <v>20</v>
      </c>
      <c r="E180" s="74">
        <v>0</v>
      </c>
      <c r="F180" s="74">
        <v>0</v>
      </c>
      <c r="G180" s="76">
        <v>10387</v>
      </c>
      <c r="H180" s="73">
        <v>0</v>
      </c>
      <c r="I180" s="73">
        <v>0</v>
      </c>
      <c r="J180" s="73">
        <v>0</v>
      </c>
      <c r="K180" s="75">
        <f t="shared" ref="K180:K183" si="8">SUM(B180:J180)</f>
        <v>10407</v>
      </c>
    </row>
    <row r="181" spans="1:12" ht="18.75">
      <c r="A181" s="36">
        <v>2022</v>
      </c>
      <c r="B181" s="73">
        <v>0</v>
      </c>
      <c r="C181" s="73">
        <v>0</v>
      </c>
      <c r="D181" s="73">
        <v>32</v>
      </c>
      <c r="E181" s="74">
        <v>0</v>
      </c>
      <c r="F181" s="74">
        <v>0</v>
      </c>
      <c r="G181" s="76">
        <v>10743</v>
      </c>
      <c r="H181" s="73">
        <v>0</v>
      </c>
      <c r="I181" s="73">
        <v>0</v>
      </c>
      <c r="J181" s="73">
        <v>0</v>
      </c>
      <c r="K181" s="75">
        <f t="shared" si="8"/>
        <v>10775</v>
      </c>
    </row>
    <row r="182" spans="1:12" ht="18.75">
      <c r="A182" s="36">
        <v>2021</v>
      </c>
      <c r="B182" s="73">
        <v>0</v>
      </c>
      <c r="C182" s="73">
        <v>0</v>
      </c>
      <c r="D182" s="73">
        <v>0</v>
      </c>
      <c r="E182" s="74">
        <v>0</v>
      </c>
      <c r="F182" s="74">
        <v>0</v>
      </c>
      <c r="G182" s="76">
        <v>10321</v>
      </c>
      <c r="H182" s="73">
        <v>0</v>
      </c>
      <c r="I182" s="73">
        <v>0</v>
      </c>
      <c r="J182" s="73">
        <v>0</v>
      </c>
      <c r="K182" s="75">
        <f t="shared" si="8"/>
        <v>10321</v>
      </c>
    </row>
    <row r="183" spans="1:12" ht="18.75">
      <c r="A183" s="36">
        <v>2020</v>
      </c>
      <c r="B183" s="73">
        <v>0</v>
      </c>
      <c r="C183" s="73">
        <v>0</v>
      </c>
      <c r="D183" s="73">
        <v>0</v>
      </c>
      <c r="E183" s="74">
        <v>0</v>
      </c>
      <c r="F183" s="74">
        <v>0</v>
      </c>
      <c r="G183" s="76">
        <v>8837</v>
      </c>
      <c r="H183" s="73">
        <v>0</v>
      </c>
      <c r="I183" s="73">
        <v>0</v>
      </c>
      <c r="J183" s="73">
        <v>0</v>
      </c>
      <c r="K183" s="75">
        <f t="shared" si="8"/>
        <v>8837</v>
      </c>
    </row>
    <row r="184" spans="1:12" ht="18.75">
      <c r="A184" s="21" t="s">
        <v>44</v>
      </c>
      <c r="B184" s="4"/>
      <c r="C184" s="4"/>
      <c r="D184" s="4"/>
      <c r="E184" s="4"/>
      <c r="F184" s="4"/>
    </row>
    <row r="185" spans="1:12" ht="18.75">
      <c r="A185" s="21" t="s">
        <v>45</v>
      </c>
      <c r="B185" s="4"/>
      <c r="C185" s="4"/>
      <c r="D185" s="4"/>
      <c r="E185" s="4"/>
      <c r="F185" s="4"/>
      <c r="L185" s="33" t="s">
        <v>46</v>
      </c>
    </row>
    <row r="186" spans="1:12" ht="18.75">
      <c r="A186" s="21" t="s">
        <v>22</v>
      </c>
      <c r="B186" s="4"/>
      <c r="C186" s="4"/>
      <c r="D186" s="4"/>
      <c r="E186" s="4"/>
      <c r="F186" s="4"/>
      <c r="L186" s="33" t="s">
        <v>47</v>
      </c>
    </row>
    <row r="187" spans="1:12" ht="16.5">
      <c r="A187" s="62" t="s">
        <v>171</v>
      </c>
      <c r="L187" s="33" t="s">
        <v>48</v>
      </c>
    </row>
    <row r="188" spans="1:12" ht="16.5">
      <c r="A188" s="62" t="s">
        <v>173</v>
      </c>
      <c r="L188" s="33" t="s">
        <v>172</v>
      </c>
    </row>
    <row r="189" spans="1:12">
      <c r="L189" s="33" t="s">
        <v>174</v>
      </c>
    </row>
    <row r="190" spans="1:12" ht="21.75">
      <c r="A190" s="99" t="s">
        <v>175</v>
      </c>
      <c r="B190" s="99"/>
      <c r="C190" s="99"/>
      <c r="D190" s="99"/>
      <c r="E190" s="99"/>
      <c r="F190" s="99"/>
      <c r="G190" s="99"/>
      <c r="H190" s="83"/>
    </row>
    <row r="191" spans="1:12" ht="21.75">
      <c r="A191" s="119" t="s">
        <v>177</v>
      </c>
      <c r="B191" s="119"/>
      <c r="C191" s="119"/>
      <c r="D191" s="119"/>
      <c r="E191" s="119"/>
      <c r="F191" s="119"/>
      <c r="G191" s="119"/>
      <c r="H191" s="119"/>
      <c r="I191" s="83"/>
      <c r="J191" s="83"/>
    </row>
    <row r="192" spans="1:12" ht="21" customHeight="1">
      <c r="A192" s="120" t="s">
        <v>178</v>
      </c>
      <c r="B192" s="120"/>
      <c r="C192" s="120"/>
      <c r="D192" s="120"/>
      <c r="E192" s="120"/>
      <c r="F192" s="120"/>
      <c r="G192" s="120"/>
      <c r="H192" s="120"/>
      <c r="I192" s="84"/>
      <c r="J192" s="84"/>
    </row>
    <row r="193" spans="1:12" ht="18.75">
      <c r="C193" s="21" t="s">
        <v>52</v>
      </c>
      <c r="D193" s="4"/>
      <c r="E193" s="33" t="s">
        <v>53</v>
      </c>
      <c r="I193" s="86"/>
      <c r="J193" s="86"/>
    </row>
    <row r="194" spans="1:12" ht="44.25" customHeight="1">
      <c r="A194" s="129" t="s">
        <v>195</v>
      </c>
      <c r="B194" s="125" t="s">
        <v>196</v>
      </c>
      <c r="C194" s="126"/>
      <c r="D194" s="126"/>
      <c r="E194" s="126"/>
      <c r="F194" s="126"/>
      <c r="G194" s="126"/>
      <c r="H194" s="126"/>
      <c r="I194" s="126"/>
      <c r="J194" s="127"/>
      <c r="K194" s="161" t="s">
        <v>199</v>
      </c>
      <c r="L194" s="161" t="s">
        <v>206</v>
      </c>
    </row>
    <row r="195" spans="1:12" ht="38.25" customHeight="1">
      <c r="A195" s="129"/>
      <c r="B195" s="123" t="s">
        <v>197</v>
      </c>
      <c r="C195" s="124"/>
      <c r="D195" s="124"/>
      <c r="E195" s="124"/>
      <c r="F195" s="125" t="s">
        <v>198</v>
      </c>
      <c r="G195" s="126"/>
      <c r="H195" s="126"/>
      <c r="I195" s="126"/>
      <c r="J195" s="127"/>
      <c r="K195" s="162"/>
      <c r="L195" s="162"/>
    </row>
    <row r="196" spans="1:12" ht="56.25" customHeight="1">
      <c r="A196" s="129"/>
      <c r="B196" s="1" t="s">
        <v>179</v>
      </c>
      <c r="C196" s="1" t="s">
        <v>181</v>
      </c>
      <c r="D196" s="1" t="s">
        <v>182</v>
      </c>
      <c r="E196" s="1" t="s">
        <v>160</v>
      </c>
      <c r="F196" s="1" t="s">
        <v>162</v>
      </c>
      <c r="G196" s="1" t="s">
        <v>185</v>
      </c>
      <c r="H196" s="1" t="s">
        <v>187</v>
      </c>
      <c r="I196" s="1" t="s">
        <v>189</v>
      </c>
      <c r="J196" s="1" t="s">
        <v>214</v>
      </c>
      <c r="K196" s="162"/>
      <c r="L196" s="162"/>
    </row>
    <row r="197" spans="1:12" ht="81" customHeight="1">
      <c r="A197" s="129"/>
      <c r="B197" s="19" t="s">
        <v>180</v>
      </c>
      <c r="C197" s="19" t="s">
        <v>159</v>
      </c>
      <c r="D197" s="19" t="s">
        <v>183</v>
      </c>
      <c r="E197" s="19" t="s">
        <v>184</v>
      </c>
      <c r="F197" s="19" t="s">
        <v>163</v>
      </c>
      <c r="G197" s="19" t="s">
        <v>186</v>
      </c>
      <c r="H197" s="19" t="s">
        <v>188</v>
      </c>
      <c r="I197" s="19" t="s">
        <v>190</v>
      </c>
      <c r="J197" s="1" t="s">
        <v>215</v>
      </c>
      <c r="K197" s="163"/>
      <c r="L197" s="163"/>
    </row>
    <row r="198" spans="1:12" ht="18.75">
      <c r="A198" s="3" t="s">
        <v>191</v>
      </c>
      <c r="B198" s="112">
        <v>0</v>
      </c>
      <c r="C198" s="113">
        <v>0</v>
      </c>
      <c r="D198" s="113">
        <v>0</v>
      </c>
      <c r="E198" s="113">
        <v>0</v>
      </c>
      <c r="F198" s="112">
        <v>0</v>
      </c>
      <c r="G198" s="128">
        <v>758.1</v>
      </c>
      <c r="H198" s="112">
        <v>0</v>
      </c>
      <c r="I198" s="181">
        <v>0</v>
      </c>
      <c r="J198" s="181">
        <v>0</v>
      </c>
      <c r="K198" s="185">
        <f>SUM(B198:J199)</f>
        <v>758.1</v>
      </c>
      <c r="L198" s="177">
        <f>K198/K202</f>
        <v>8.22234273318872E-2</v>
      </c>
    </row>
    <row r="199" spans="1:12" ht="15" customHeight="1">
      <c r="A199" s="39" t="s">
        <v>192</v>
      </c>
      <c r="B199" s="112"/>
      <c r="C199" s="113"/>
      <c r="D199" s="113"/>
      <c r="E199" s="113"/>
      <c r="F199" s="112"/>
      <c r="G199" s="128"/>
      <c r="H199" s="112"/>
      <c r="I199" s="182"/>
      <c r="J199" s="182"/>
      <c r="K199" s="186"/>
      <c r="L199" s="178"/>
    </row>
    <row r="200" spans="1:12" ht="18.75">
      <c r="A200" s="3" t="s">
        <v>193</v>
      </c>
      <c r="B200" s="112">
        <v>0</v>
      </c>
      <c r="C200" s="113">
        <v>0</v>
      </c>
      <c r="D200" s="113">
        <v>18.899999999999999</v>
      </c>
      <c r="E200" s="113">
        <v>0</v>
      </c>
      <c r="F200" s="112">
        <v>0</v>
      </c>
      <c r="G200" s="111">
        <v>8443</v>
      </c>
      <c r="H200" s="112">
        <v>0</v>
      </c>
      <c r="I200" s="181">
        <v>0</v>
      </c>
      <c r="J200" s="181">
        <v>0</v>
      </c>
      <c r="K200" s="185">
        <f>SUM(B200:J201)</f>
        <v>8461.9</v>
      </c>
      <c r="L200" s="177">
        <f>K200/K202</f>
        <v>0.91777657266811274</v>
      </c>
    </row>
    <row r="201" spans="1:12" ht="15" customHeight="1">
      <c r="A201" s="39" t="s">
        <v>194</v>
      </c>
      <c r="B201" s="112"/>
      <c r="C201" s="113"/>
      <c r="D201" s="113"/>
      <c r="E201" s="113"/>
      <c r="F201" s="112"/>
      <c r="G201" s="111"/>
      <c r="H201" s="112"/>
      <c r="I201" s="182"/>
      <c r="J201" s="182"/>
      <c r="K201" s="186"/>
      <c r="L201" s="178"/>
    </row>
    <row r="202" spans="1:12" ht="15" customHeight="1">
      <c r="A202" s="3" t="s">
        <v>0</v>
      </c>
      <c r="B202" s="114">
        <f t="shared" ref="B202:H202" si="9">SUM(B198:B201)</f>
        <v>0</v>
      </c>
      <c r="C202" s="115">
        <f t="shared" si="9"/>
        <v>0</v>
      </c>
      <c r="D202" s="115">
        <f t="shared" si="9"/>
        <v>18.899999999999999</v>
      </c>
      <c r="E202" s="115">
        <f t="shared" si="9"/>
        <v>0</v>
      </c>
      <c r="F202" s="115">
        <f t="shared" si="9"/>
        <v>0</v>
      </c>
      <c r="G202" s="115">
        <f t="shared" si="9"/>
        <v>9201.1</v>
      </c>
      <c r="H202" s="115">
        <f t="shared" si="9"/>
        <v>0</v>
      </c>
      <c r="I202" s="183">
        <f ca="1">SUM(I198:I202)</f>
        <v>0</v>
      </c>
      <c r="J202" s="183">
        <f>SUM(J198:J201)</f>
        <v>0</v>
      </c>
      <c r="K202" s="183">
        <f>SUM(K198:K201)</f>
        <v>9220</v>
      </c>
      <c r="L202" s="179">
        <f>SUM(L198:L201)</f>
        <v>1</v>
      </c>
    </row>
    <row r="203" spans="1:12" ht="15" customHeight="1">
      <c r="A203" s="39" t="s">
        <v>42</v>
      </c>
      <c r="B203" s="114"/>
      <c r="C203" s="115"/>
      <c r="D203" s="115"/>
      <c r="E203" s="115"/>
      <c r="F203" s="115"/>
      <c r="G203" s="115"/>
      <c r="H203" s="115"/>
      <c r="I203" s="184"/>
      <c r="J203" s="184"/>
      <c r="K203" s="184"/>
      <c r="L203" s="180"/>
    </row>
    <row r="204" spans="1:12" ht="15" customHeight="1">
      <c r="A204" s="21" t="s">
        <v>44</v>
      </c>
      <c r="B204" s="4"/>
      <c r="C204" s="4"/>
      <c r="D204" s="4"/>
      <c r="E204" s="4"/>
      <c r="F204" s="4"/>
      <c r="I204" s="91"/>
    </row>
    <row r="205" spans="1:12" ht="18.75">
      <c r="A205" s="21" t="s">
        <v>45</v>
      </c>
      <c r="B205" s="4"/>
      <c r="C205" s="4"/>
      <c r="D205" s="4"/>
      <c r="E205" s="4"/>
      <c r="F205" s="4"/>
      <c r="L205" s="33" t="s">
        <v>46</v>
      </c>
    </row>
    <row r="206" spans="1:12" ht="18.75">
      <c r="A206" s="21" t="s">
        <v>22</v>
      </c>
      <c r="B206" s="4"/>
      <c r="C206" s="4"/>
      <c r="D206" s="4"/>
      <c r="E206" s="4"/>
      <c r="F206" s="4"/>
      <c r="L206" s="33" t="s">
        <v>47</v>
      </c>
    </row>
    <row r="207" spans="1:12">
      <c r="L207" s="33" t="s">
        <v>48</v>
      </c>
    </row>
  </sheetData>
  <sheetProtection algorithmName="SHA-512" hashValue="93LbGcByBfOWQXdiSzcAY6BVJOIvg60q881lsyAC+7NL/hmsqP1x7+Eaqb85hE7HggLI+1ndmk3VYWuaO8b7RQ==" saltValue="fMjG0rngnGEgUuY/mEnXmw==" spinCount="100000" sheet="1" objects="1" scenarios="1"/>
  <mergeCells count="256">
    <mergeCell ref="L194:L197"/>
    <mergeCell ref="L198:L199"/>
    <mergeCell ref="L200:L201"/>
    <mergeCell ref="L202:L203"/>
    <mergeCell ref="I198:I199"/>
    <mergeCell ref="I200:I201"/>
    <mergeCell ref="I202:I203"/>
    <mergeCell ref="J198:J199"/>
    <mergeCell ref="J200:J201"/>
    <mergeCell ref="J202:J203"/>
    <mergeCell ref="K194:K197"/>
    <mergeCell ref="K198:K199"/>
    <mergeCell ref="K200:K201"/>
    <mergeCell ref="K202:K203"/>
    <mergeCell ref="A19:J19"/>
    <mergeCell ref="I92:I96"/>
    <mergeCell ref="J97:J101"/>
    <mergeCell ref="J92:J96"/>
    <mergeCell ref="A155:G155"/>
    <mergeCell ref="A156:H156"/>
    <mergeCell ref="A157:H157"/>
    <mergeCell ref="D158:G158"/>
    <mergeCell ref="A158:C158"/>
    <mergeCell ref="A31:H31"/>
    <mergeCell ref="A88:H88"/>
    <mergeCell ref="A89:G89"/>
    <mergeCell ref="A90:H90"/>
    <mergeCell ref="F77:F78"/>
    <mergeCell ref="C79:C80"/>
    <mergeCell ref="D79:D80"/>
    <mergeCell ref="E79:E80"/>
    <mergeCell ref="A53:A58"/>
    <mergeCell ref="C53:C54"/>
    <mergeCell ref="C63:C64"/>
    <mergeCell ref="D63:D64"/>
    <mergeCell ref="E63:E64"/>
    <mergeCell ref="F63:F64"/>
    <mergeCell ref="A30:H30"/>
    <mergeCell ref="A171:H171"/>
    <mergeCell ref="A172:H172"/>
    <mergeCell ref="A173:I173"/>
    <mergeCell ref="A190:G190"/>
    <mergeCell ref="B175:J175"/>
    <mergeCell ref="F176:J176"/>
    <mergeCell ref="K175:K178"/>
    <mergeCell ref="A5:G5"/>
    <mergeCell ref="A6:E6"/>
    <mergeCell ref="A9:E9"/>
    <mergeCell ref="A7:E7"/>
    <mergeCell ref="A8:E8"/>
    <mergeCell ref="A29:H29"/>
    <mergeCell ref="F55:F56"/>
    <mergeCell ref="C57:C58"/>
    <mergeCell ref="D57:D58"/>
    <mergeCell ref="E57:E58"/>
    <mergeCell ref="F57:F58"/>
    <mergeCell ref="A59:A64"/>
    <mergeCell ref="C59:C60"/>
    <mergeCell ref="D59:D60"/>
    <mergeCell ref="E59:E60"/>
    <mergeCell ref="F59:F60"/>
    <mergeCell ref="E77:E78"/>
    <mergeCell ref="G37:G41"/>
    <mergeCell ref="B33:H33"/>
    <mergeCell ref="B34:H34"/>
    <mergeCell ref="D37:D41"/>
    <mergeCell ref="A33:A36"/>
    <mergeCell ref="A47:F47"/>
    <mergeCell ref="A48:F48"/>
    <mergeCell ref="A49:F49"/>
    <mergeCell ref="D53:D54"/>
    <mergeCell ref="E53:E54"/>
    <mergeCell ref="F53:F54"/>
    <mergeCell ref="C55:C56"/>
    <mergeCell ref="D55:D56"/>
    <mergeCell ref="E55:E56"/>
    <mergeCell ref="C61:C62"/>
    <mergeCell ref="D61:D62"/>
    <mergeCell ref="E61:E62"/>
    <mergeCell ref="F61:F62"/>
    <mergeCell ref="A65:A70"/>
    <mergeCell ref="C65:C66"/>
    <mergeCell ref="D65:D66"/>
    <mergeCell ref="E65:E66"/>
    <mergeCell ref="F65:F66"/>
    <mergeCell ref="C67:C68"/>
    <mergeCell ref="D67:D68"/>
    <mergeCell ref="E67:E68"/>
    <mergeCell ref="F67:F68"/>
    <mergeCell ref="C69:C70"/>
    <mergeCell ref="D69:D70"/>
    <mergeCell ref="E69:E70"/>
    <mergeCell ref="F69:F70"/>
    <mergeCell ref="F79:F80"/>
    <mergeCell ref="C81:C82"/>
    <mergeCell ref="D81:D82"/>
    <mergeCell ref="E81:E82"/>
    <mergeCell ref="F81:F82"/>
    <mergeCell ref="A71:A76"/>
    <mergeCell ref="C71:C72"/>
    <mergeCell ref="D71:D72"/>
    <mergeCell ref="E71:E72"/>
    <mergeCell ref="F71:F72"/>
    <mergeCell ref="C73:C74"/>
    <mergeCell ref="D73:D74"/>
    <mergeCell ref="E73:E74"/>
    <mergeCell ref="F73:F74"/>
    <mergeCell ref="C75:C76"/>
    <mergeCell ref="D75:D76"/>
    <mergeCell ref="E75:E76"/>
    <mergeCell ref="F75:F76"/>
    <mergeCell ref="A77:A82"/>
    <mergeCell ref="C77:C78"/>
    <mergeCell ref="D77:D78"/>
    <mergeCell ref="A114:A117"/>
    <mergeCell ref="G114:G117"/>
    <mergeCell ref="A110:G110"/>
    <mergeCell ref="A111:G111"/>
    <mergeCell ref="A112:G112"/>
    <mergeCell ref="A92:A96"/>
    <mergeCell ref="B92:H92"/>
    <mergeCell ref="B93:E93"/>
    <mergeCell ref="B94:E94"/>
    <mergeCell ref="F93:H93"/>
    <mergeCell ref="F94:H94"/>
    <mergeCell ref="B114:F114"/>
    <mergeCell ref="B115:D115"/>
    <mergeCell ref="E115:F115"/>
    <mergeCell ref="B118:B119"/>
    <mergeCell ref="C118:C119"/>
    <mergeCell ref="D118:D119"/>
    <mergeCell ref="E118:E119"/>
    <mergeCell ref="F118:F119"/>
    <mergeCell ref="G118:G119"/>
    <mergeCell ref="G120:G121"/>
    <mergeCell ref="B122:B123"/>
    <mergeCell ref="C122:C123"/>
    <mergeCell ref="D122:D123"/>
    <mergeCell ref="E122:E123"/>
    <mergeCell ref="F122:F123"/>
    <mergeCell ref="G122:G123"/>
    <mergeCell ref="B120:B121"/>
    <mergeCell ref="C120:C121"/>
    <mergeCell ref="D120:D121"/>
    <mergeCell ref="E120:E121"/>
    <mergeCell ref="F120:F121"/>
    <mergeCell ref="G124:G125"/>
    <mergeCell ref="B126:B127"/>
    <mergeCell ref="C126:C127"/>
    <mergeCell ref="D126:D127"/>
    <mergeCell ref="E126:E127"/>
    <mergeCell ref="F126:F127"/>
    <mergeCell ref="G126:G127"/>
    <mergeCell ref="B124:B125"/>
    <mergeCell ref="C124:C125"/>
    <mergeCell ref="D124:D125"/>
    <mergeCell ref="E124:E125"/>
    <mergeCell ref="F124:F125"/>
    <mergeCell ref="G128:G129"/>
    <mergeCell ref="B130:B131"/>
    <mergeCell ref="C130:C131"/>
    <mergeCell ref="D130:D131"/>
    <mergeCell ref="E130:E131"/>
    <mergeCell ref="F130:F131"/>
    <mergeCell ref="G130:G131"/>
    <mergeCell ref="B128:B129"/>
    <mergeCell ref="C128:C129"/>
    <mergeCell ref="D128:D129"/>
    <mergeCell ref="E128:E129"/>
    <mergeCell ref="F128:F129"/>
    <mergeCell ref="G132:G133"/>
    <mergeCell ref="B134:B135"/>
    <mergeCell ref="C134:C135"/>
    <mergeCell ref="D134:D135"/>
    <mergeCell ref="E134:E135"/>
    <mergeCell ref="F134:F135"/>
    <mergeCell ref="G134:G135"/>
    <mergeCell ref="B132:B133"/>
    <mergeCell ref="C132:C133"/>
    <mergeCell ref="D132:D133"/>
    <mergeCell ref="E132:E133"/>
    <mergeCell ref="F132:F133"/>
    <mergeCell ref="G136:G137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B198:B199"/>
    <mergeCell ref="C198:C199"/>
    <mergeCell ref="D198:D199"/>
    <mergeCell ref="E198:E199"/>
    <mergeCell ref="F198:F199"/>
    <mergeCell ref="E144:E145"/>
    <mergeCell ref="F144:F145"/>
    <mergeCell ref="B146:B147"/>
    <mergeCell ref="C146:C147"/>
    <mergeCell ref="D146:D147"/>
    <mergeCell ref="E146:E147"/>
    <mergeCell ref="F146:F147"/>
    <mergeCell ref="B144:B145"/>
    <mergeCell ref="C144:C145"/>
    <mergeCell ref="D144:D145"/>
    <mergeCell ref="A191:H191"/>
    <mergeCell ref="A192:H192"/>
    <mergeCell ref="B176:E176"/>
    <mergeCell ref="B195:E195"/>
    <mergeCell ref="F195:J195"/>
    <mergeCell ref="G198:G199"/>
    <mergeCell ref="H198:H199"/>
    <mergeCell ref="B194:J194"/>
    <mergeCell ref="A194:A197"/>
    <mergeCell ref="G200:G201"/>
    <mergeCell ref="H200:H201"/>
    <mergeCell ref="B200:B201"/>
    <mergeCell ref="C200:C201"/>
    <mergeCell ref="D200:D201"/>
    <mergeCell ref="B202:B203"/>
    <mergeCell ref="C202:C203"/>
    <mergeCell ref="D202:D203"/>
    <mergeCell ref="E202:E203"/>
    <mergeCell ref="F202:F203"/>
    <mergeCell ref="G202:G203"/>
    <mergeCell ref="H202:H203"/>
    <mergeCell ref="E200:E201"/>
    <mergeCell ref="F200:F201"/>
    <mergeCell ref="A175:A178"/>
    <mergeCell ref="A159:A160"/>
    <mergeCell ref="A17:J17"/>
    <mergeCell ref="A18:J18"/>
    <mergeCell ref="B21:B22"/>
    <mergeCell ref="C21:C22"/>
    <mergeCell ref="D21:D22"/>
    <mergeCell ref="E21:E22"/>
    <mergeCell ref="F21:F22"/>
    <mergeCell ref="A21:A23"/>
    <mergeCell ref="G144:G145"/>
    <mergeCell ref="G146:G147"/>
    <mergeCell ref="B140:B141"/>
    <mergeCell ref="C140:C141"/>
    <mergeCell ref="D140:D141"/>
    <mergeCell ref="E140:E141"/>
    <mergeCell ref="F140:F141"/>
    <mergeCell ref="G140:G141"/>
    <mergeCell ref="B142:B143"/>
    <mergeCell ref="C142:C143"/>
    <mergeCell ref="D142:D143"/>
    <mergeCell ref="E142:E143"/>
    <mergeCell ref="F142:F143"/>
    <mergeCell ref="G142:G143"/>
  </mergeCells>
  <hyperlinks>
    <hyperlink ref="B11" r:id="rId1" display="https://scc.ajman.ae/ar/node/38" xr:uid="{B02E0AFD-B02F-4CA5-A55B-41D9B3CC329F}"/>
    <hyperlink ref="D11" r:id="rId2" display="https://scc.ajman.ae/ar/node/18" xr:uid="{8C425F6A-937C-42A9-8FB9-E9D939E2BE92}"/>
    <hyperlink ref="E11" r:id="rId3" display="https://scc.ajman.ae/ar/node/37" xr:uid="{6C0FC283-6D10-4844-A31D-3F08264B0947}"/>
    <hyperlink ref="C11" r:id="rId4" display="https://scc.ajman.ae/ar/node/36" xr:uid="{3CF927B9-8EDC-4295-93E6-B61E8B5B7852}"/>
    <hyperlink ref="E12" r:id="rId5" display="https://scc.ajman.ae/en/node/37" xr:uid="{1E327BEF-6EEB-41CC-B05D-5FE514A490C7}"/>
    <hyperlink ref="D12" r:id="rId6" display="https://scc.ajman.ae/en/node/18" xr:uid="{3EB9D1E3-AA2E-4766-8C93-C0EF5D216592}"/>
    <hyperlink ref="C12" r:id="rId7" display="https://scc.ajman.ae/en/node/36" xr:uid="{863DBC3C-453F-4AD4-B8D5-1E49AB463C85}"/>
    <hyperlink ref="B12" r:id="rId8" display="https://scc.ajman.ae/en/node/38" xr:uid="{1AABEB6C-8B34-48DC-A08D-1F216F4989EC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Sheet1!_Hlk110587892</vt:lpstr>
      <vt:lpstr>Sheet1!_Hlk139965612</vt:lpstr>
      <vt:lpstr>Sheet1!_Hlk204330028</vt:lpstr>
      <vt:lpstr>Sheet1!_Hlk78187303</vt:lpstr>
      <vt:lpstr>Sheet1!_Hlk78887126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Alya Ali Murad</dc:creator>
  <cp:lastModifiedBy>Abdelnaser Mohamed</cp:lastModifiedBy>
  <dcterms:created xsi:type="dcterms:W3CDTF">2023-07-24T08:22:32Z</dcterms:created>
  <dcterms:modified xsi:type="dcterms:W3CDTF">2025-09-03T13:48:44Z</dcterms:modified>
</cp:coreProperties>
</file>